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 activeTab="3"/>
  </bookViews>
  <sheets>
    <sheet name="108" sheetId="1" r:id="rId1"/>
    <sheet name="109" sheetId="2" r:id="rId2"/>
    <sheet name="110" sheetId="3" r:id="rId3"/>
    <sheet name="111" sheetId="5" r:id="rId4"/>
  </sheets>
  <externalReferences>
    <externalReference r:id="rId5"/>
  </externalReferences>
  <definedNames>
    <definedName name="___________CON1">#REF!</definedName>
    <definedName name="___________CON2">#REF!</definedName>
    <definedName name="___________NET2">#REF!</definedName>
    <definedName name="__________CON1">#REF!</definedName>
    <definedName name="__________CON2">#REF!</definedName>
    <definedName name="__________NET2">#REF!</definedName>
    <definedName name="_________CON1">#REF!</definedName>
    <definedName name="_________CON2">#REF!</definedName>
    <definedName name="_________NET2">#REF!</definedName>
    <definedName name="________CON1">#REF!</definedName>
    <definedName name="________CON2">#REF!</definedName>
    <definedName name="________NET2">#REF!</definedName>
    <definedName name="_______CON1">#REF!</definedName>
    <definedName name="_______CON2">#REF!</definedName>
    <definedName name="_______NET2">#REF!</definedName>
    <definedName name="______CON1">#REF!</definedName>
    <definedName name="______CON2">#REF!</definedName>
    <definedName name="______NET2">#REF!</definedName>
    <definedName name="_____CON1">#REF!</definedName>
    <definedName name="_____CON2">#REF!</definedName>
    <definedName name="_____NET2">#REF!</definedName>
    <definedName name="____CON1">#REF!</definedName>
    <definedName name="____CON2">#REF!</definedName>
    <definedName name="____NET2">#REF!</definedName>
    <definedName name="___CON1">#REF!</definedName>
    <definedName name="___CON2">#REF!</definedName>
    <definedName name="___NET2">#REF!</definedName>
    <definedName name="__CON1">#REF!</definedName>
    <definedName name="__CON2">#REF!</definedName>
    <definedName name="__NET2">#REF!</definedName>
    <definedName name="_1">#REF!</definedName>
    <definedName name="_2">#REF!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.">#REF!</definedName>
    <definedName name="a_">#REF!</definedName>
    <definedName name="a277Print_Titles">#REF!</definedName>
    <definedName name="Ab">#REF!</definedName>
    <definedName name="Ag_">#REF!</definedName>
    <definedName name="Aq">#REF!</definedName>
    <definedName name="As_">#REF!</definedName>
    <definedName name="BGIA">#REF!</definedName>
    <definedName name="BOQ">#REF!</definedName>
    <definedName name="BVCISUMMARY">#REF!</definedName>
    <definedName name="Cb">#REF!</definedName>
    <definedName name="Co">#REF!</definedName>
    <definedName name="COMMON">#REF!</definedName>
    <definedName name="CON_EQP_COS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">#REF!</definedName>
    <definedName name="d">#REF!</definedName>
    <definedName name="d_">#REF!</definedName>
    <definedName name="_xlnm.Database">#REF!</definedName>
    <definedName name="den_bu">#REF!</definedName>
    <definedName name="Document_array">{"KL NUTGIAO(L2).xls","Sheet1"}</definedName>
    <definedName name="DSUMDATA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c">#REF!</definedName>
    <definedName name="fc_">#REF!</definedName>
    <definedName name="FS">#REF!</definedName>
    <definedName name="fy">#REF!</definedName>
    <definedName name="Fy_">#REF!</definedName>
    <definedName name="g_">#REF!</definedName>
    <definedName name="gc">#REF!</definedName>
    <definedName name="geff">#REF!</definedName>
    <definedName name="gia_tien_BTN">#REF!</definedName>
    <definedName name="h" hidden="1">{"'Sheet1'!$L$16"}</definedName>
    <definedName name="HOME_MANP">#REF!</definedName>
    <definedName name="HOMEOFFICE_COST">#REF!</definedName>
    <definedName name="HS">#REF!</definedName>
    <definedName name="Hsc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DLAB_COST">#REF!</definedName>
    <definedName name="INDMANP">#REF!</definedName>
    <definedName name="j356C8">#REF!</definedName>
    <definedName name="k">#REF!</definedName>
    <definedName name="kcong">#REF!</definedName>
    <definedName name="kh">#REF!</definedName>
    <definedName name="kiem">#REF!</definedName>
    <definedName name="Ks">#REF!</definedName>
    <definedName name="MAJ_CON_EQP">#REF!</definedName>
    <definedName name="MG_A">#REF!</definedName>
    <definedName name="Mu">#REF!</definedName>
    <definedName name="Mu_">#REF!</definedName>
    <definedName name="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ms">#REF!</definedName>
    <definedName name="No">#REF!</definedName>
    <definedName name="Nq">#REF!</definedName>
    <definedName name="PA">#REF!</definedName>
    <definedName name="Pd">#REF!</definedName>
    <definedName name="PileSize">#REF!</definedName>
    <definedName name="PileType">#REF!</definedName>
    <definedName name="_xlnm.Print_Area" localSheetId="0">'108'!$A$1:$D$15</definedName>
    <definedName name="_xlnm.Print_Area" localSheetId="3">'111'!$A$1:$AE$30</definedName>
    <definedName name="_xlnm.Print_Titles" localSheetId="3">'111'!$6:$9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DG_DCV">#REF!</definedName>
    <definedName name="Pu">#REF!</definedName>
    <definedName name="pw">#REF!</definedName>
    <definedName name="qu">#REF!</definedName>
    <definedName name="s">#REF!</definedName>
    <definedName name="s.">#REF!</definedName>
    <definedName name="sn">#REF!</definedName>
    <definedName name="SoilType">#REF!</definedName>
    <definedName name="SORT">#REF!</definedName>
    <definedName name="SPEC">#REF!</definedName>
    <definedName name="SPECSUMMARY">#REF!</definedName>
    <definedName name="S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axTV">10%</definedName>
    <definedName name="TaxXL">5%</definedName>
    <definedName name="Tien">#REF!</definedName>
    <definedName name="Tra_don_gia_KS">#REF!</definedName>
    <definedName name="tthi">#REF!</definedName>
    <definedName name="Ty_Le_1">#REF!</definedName>
    <definedName name="ty_le_BTN">#REF!</definedName>
    <definedName name="VARIINST">#REF!</definedName>
    <definedName name="VARIPURC">#REF!</definedName>
    <definedName name="VLM">#REF!</definedName>
    <definedName name="Vu">#REF!</definedName>
    <definedName name="Vu_">#REF!</definedName>
    <definedName name="W">#REF!</definedName>
    <definedName name="wl">#REF!</definedName>
    <definedName name="Ws">#REF!</definedName>
    <definedName name="Wss">#REF!</definedName>
    <definedName name="Wst">#REF!</definedName>
    <definedName name="wt">#REF!</definedName>
    <definedName name="X">#REF!</definedName>
    <definedName name="xn">#REF!</definedName>
    <definedName name="y">#REF!</definedName>
    <definedName name="z">#REF!</definedName>
    <definedName name="zl">#REF!</definedName>
    <definedName name="Zw">#REF!</definedName>
    <definedName name="ZYX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C14" i="3" l="1"/>
  <c r="Z30" i="5"/>
  <c r="Z28" i="5" s="1"/>
  <c r="U30" i="5"/>
  <c r="T30" i="5"/>
  <c r="Q30" i="5"/>
  <c r="O30" i="5" s="1"/>
  <c r="Z29" i="5"/>
  <c r="U29" i="5"/>
  <c r="U28" i="5" s="1"/>
  <c r="T29" i="5"/>
  <c r="T28" i="5" s="1"/>
  <c r="Q29" i="5"/>
  <c r="O29" i="5"/>
  <c r="AE28" i="5"/>
  <c r="AE10" i="5" s="1"/>
  <c r="AD28" i="5"/>
  <c r="AD10" i="5" s="1"/>
  <c r="AC28" i="5"/>
  <c r="AC10" i="5" s="1"/>
  <c r="AB28" i="5"/>
  <c r="AA28" i="5"/>
  <c r="AA10" i="5" s="1"/>
  <c r="Y28" i="5"/>
  <c r="Y10" i="5" s="1"/>
  <c r="X28" i="5"/>
  <c r="X10" i="5" s="1"/>
  <c r="W28" i="5"/>
  <c r="V28" i="5"/>
  <c r="Q28" i="5"/>
  <c r="O28" i="5"/>
  <c r="Z27" i="5"/>
  <c r="U27" i="5"/>
  <c r="T27" i="5"/>
  <c r="Q27" i="5"/>
  <c r="O27" i="5"/>
  <c r="Z26" i="5"/>
  <c r="U26" i="5"/>
  <c r="T26" i="5"/>
  <c r="S26" i="5"/>
  <c r="R26" i="5"/>
  <c r="Q26" i="5"/>
  <c r="O26" i="5"/>
  <c r="Z25" i="5"/>
  <c r="U25" i="5"/>
  <c r="T25" i="5"/>
  <c r="R25" i="5"/>
  <c r="Q25" i="5"/>
  <c r="O25" i="5"/>
  <c r="Z24" i="5"/>
  <c r="U24" i="5"/>
  <c r="T24" i="5"/>
  <c r="S24" i="5"/>
  <c r="S16" i="5" s="1"/>
  <c r="S10" i="5" s="1"/>
  <c r="R24" i="5"/>
  <c r="R16" i="5" s="1"/>
  <c r="R10" i="5" s="1"/>
  <c r="Q24" i="5"/>
  <c r="O24" i="5"/>
  <c r="Z23" i="5"/>
  <c r="U23" i="5"/>
  <c r="T23" i="5"/>
  <c r="Q23" i="5"/>
  <c r="O23" i="5" s="1"/>
  <c r="Z22" i="5"/>
  <c r="U22" i="5"/>
  <c r="T22" i="5"/>
  <c r="Q22" i="5"/>
  <c r="O22" i="5"/>
  <c r="Z21" i="5"/>
  <c r="U21" i="5"/>
  <c r="T21" i="5"/>
  <c r="Q21" i="5"/>
  <c r="O21" i="5"/>
  <c r="Z20" i="5"/>
  <c r="U20" i="5"/>
  <c r="T20" i="5"/>
  <c r="Q20" i="5"/>
  <c r="O20" i="5" s="1"/>
  <c r="O19" i="5" s="1"/>
  <c r="Z19" i="5"/>
  <c r="U19" i="5"/>
  <c r="T19" i="5"/>
  <c r="S19" i="5"/>
  <c r="R19" i="5"/>
  <c r="Z18" i="5"/>
  <c r="U18" i="5"/>
  <c r="T18" i="5"/>
  <c r="Q18" i="5"/>
  <c r="Q17" i="5" s="1"/>
  <c r="O18" i="5"/>
  <c r="O17" i="5" s="1"/>
  <c r="Z17" i="5"/>
  <c r="U17" i="5"/>
  <c r="T17" i="5"/>
  <c r="S17" i="5"/>
  <c r="R17" i="5"/>
  <c r="Z16" i="5"/>
  <c r="U16" i="5"/>
  <c r="T16" i="5"/>
  <c r="Z15" i="5"/>
  <c r="U15" i="5"/>
  <c r="U11" i="5" s="1"/>
  <c r="T15" i="5"/>
  <c r="T11" i="5" s="1"/>
  <c r="Q15" i="5"/>
  <c r="O15" i="5"/>
  <c r="Z14" i="5"/>
  <c r="U14" i="5"/>
  <c r="T14" i="5"/>
  <c r="Q14" i="5"/>
  <c r="O14" i="5"/>
  <c r="Z13" i="5"/>
  <c r="U13" i="5"/>
  <c r="T13" i="5"/>
  <c r="Q13" i="5"/>
  <c r="O13" i="5"/>
  <c r="O12" i="5" s="1"/>
  <c r="O11" i="5" s="1"/>
  <c r="Z12" i="5"/>
  <c r="Z11" i="5" s="1"/>
  <c r="Z10" i="5" s="1"/>
  <c r="U12" i="5"/>
  <c r="T12" i="5"/>
  <c r="S12" i="5"/>
  <c r="R12" i="5"/>
  <c r="Q12" i="5"/>
  <c r="Q11" i="5" s="1"/>
  <c r="AE11" i="5"/>
  <c r="AD11" i="5"/>
  <c r="AC11" i="5"/>
  <c r="AB11" i="5"/>
  <c r="AB10" i="5" s="1"/>
  <c r="AA11" i="5"/>
  <c r="Y11" i="5"/>
  <c r="X11" i="5"/>
  <c r="W11" i="5"/>
  <c r="W10" i="5" s="1"/>
  <c r="V11" i="5"/>
  <c r="V10" i="5" s="1"/>
  <c r="S11" i="5"/>
  <c r="R11" i="5"/>
  <c r="P10" i="5"/>
  <c r="N10" i="5"/>
  <c r="L10" i="5"/>
  <c r="K10" i="5"/>
  <c r="J10" i="5"/>
  <c r="I10" i="5"/>
  <c r="H10" i="5"/>
  <c r="G10" i="5"/>
  <c r="F10" i="5"/>
  <c r="E10" i="5"/>
  <c r="A4" i="5"/>
  <c r="U10" i="5" l="1"/>
  <c r="T10" i="5"/>
  <c r="O16" i="5"/>
  <c r="O10" i="5" s="1"/>
  <c r="Q19" i="5"/>
  <c r="Q16" i="5" s="1"/>
  <c r="Q10" i="5" s="1"/>
  <c r="E14" i="3"/>
  <c r="D13" i="2"/>
  <c r="D14" i="2"/>
  <c r="D15" i="2"/>
  <c r="D16" i="2"/>
  <c r="D17" i="2"/>
  <c r="D12" i="2"/>
  <c r="C18" i="2"/>
  <c r="E10" i="3" l="1"/>
  <c r="C26" i="3" l="1"/>
  <c r="C25" i="3"/>
  <c r="C24" i="3"/>
  <c r="C23" i="3"/>
  <c r="C22" i="3"/>
  <c r="C21" i="3"/>
  <c r="C20" i="3"/>
  <c r="C19" i="3"/>
  <c r="C18" i="3"/>
  <c r="C17" i="3"/>
  <c r="C16" i="3"/>
  <c r="C15" i="3"/>
  <c r="C13" i="3"/>
  <c r="C12" i="3"/>
  <c r="D11" i="3"/>
  <c r="A4" i="3"/>
  <c r="D8" i="1"/>
  <c r="C11" i="3" l="1"/>
  <c r="D11" i="2"/>
  <c r="C11" i="2"/>
  <c r="D18" i="2"/>
  <c r="D24" i="2" l="1"/>
  <c r="D23" i="2" s="1"/>
  <c r="D10" i="2" s="1"/>
  <c r="C24" i="2"/>
  <c r="C23" i="2" s="1"/>
  <c r="C10" i="2" s="1"/>
  <c r="A4" i="2"/>
  <c r="B11" i="1"/>
  <c r="B8" i="1" s="1"/>
</calcChain>
</file>

<file path=xl/sharedStrings.xml><?xml version="1.0" encoding="utf-8"?>
<sst xmlns="http://schemas.openxmlformats.org/spreadsheetml/2006/main" count="168" uniqueCount="129">
  <si>
    <t>Biểu số 108/CK TC-NSNN</t>
  </si>
  <si>
    <t>NỘI DUNG THU</t>
  </si>
  <si>
    <t>DỰ TOÁN</t>
  </si>
  <si>
    <t>NỘI DUNG CHI</t>
  </si>
  <si>
    <t>TỔNG SỐ THU</t>
  </si>
  <si>
    <t>TỔNG SỐ CHI</t>
  </si>
  <si>
    <t>I. Các khoản thu xã hưởng 100%</t>
  </si>
  <si>
    <t>I. Chi đầu tư phát triển</t>
  </si>
  <si>
    <t>II. Chi thường xuyên</t>
  </si>
  <si>
    <t xml:space="preserve">III. Thu bổ sung </t>
  </si>
  <si>
    <t>III. Dự phòng</t>
  </si>
  <si>
    <t>- Bổ sung cân đối</t>
  </si>
  <si>
    <t>- Bổ sung có mục tiêu</t>
  </si>
  <si>
    <t xml:space="preserve">IV. Thu chuyển nguồn </t>
  </si>
  <si>
    <t>Biểu số 109/CK TC-NSNN</t>
  </si>
  <si>
    <t>STT</t>
  </si>
  <si>
    <t>NỘI DUNG</t>
  </si>
  <si>
    <t>THU NSNN</t>
  </si>
  <si>
    <t>THU NSX</t>
  </si>
  <si>
    <t>A</t>
  </si>
  <si>
    <t>B</t>
  </si>
  <si>
    <t>TỔNG THU</t>
  </si>
  <si>
    <t>I</t>
  </si>
  <si>
    <t xml:space="preserve">Các khoản thu 100% </t>
  </si>
  <si>
    <t>II</t>
  </si>
  <si>
    <t>Các khoản thu phân chia theo tỷ lệ phần trăm (%)</t>
  </si>
  <si>
    <t>III</t>
  </si>
  <si>
    <t>Thu viện trợ không hoàn lại trực tiếp cho xã (nếu có)</t>
  </si>
  <si>
    <t>IV</t>
  </si>
  <si>
    <t>Thu chuyển nguồn</t>
  </si>
  <si>
    <t>V</t>
  </si>
  <si>
    <t>Thu kết dư ngân sách năm trước</t>
  </si>
  <si>
    <t>VI</t>
  </si>
  <si>
    <t>Thu bổ sung từ ngân sách cấp trên</t>
  </si>
  <si>
    <t>- Thu bổ sung cân đối</t>
  </si>
  <si>
    <t>- Thu bổ sung có mục tiêu</t>
  </si>
  <si>
    <t>Biểu số 110/CK TC-NSNN</t>
  </si>
  <si>
    <t>TỔNG SỐ</t>
  </si>
  <si>
    <t>1=2+3</t>
  </si>
  <si>
    <t>TỔNG CHI</t>
  </si>
  <si>
    <t>Chi thể dục thể thao</t>
  </si>
  <si>
    <t>Chi bảo vệ môi trường</t>
  </si>
  <si>
    <t>Chi các hoạt động kinh tế</t>
  </si>
  <si>
    <t>Dự phòng ngân sách</t>
  </si>
  <si>
    <t>Đvt: triệu đồng</t>
  </si>
  <si>
    <t xml:space="preserve">II. Các khoản thu phân chia theo tỷ lệ </t>
  </si>
  <si>
    <t>IV. Chi tạo nguồn, điều chỉnh tiền lương</t>
  </si>
  <si>
    <t>DỰ TOÁN THU NGÂN SÁCH PHƯỜNG NĂM 2025</t>
  </si>
  <si>
    <t>Lệ phí trước bạ nhà đất</t>
  </si>
  <si>
    <t>Thuế sử dụng đất phi nông nghiệp</t>
  </si>
  <si>
    <t>Phí, lệ phí xã</t>
  </si>
  <si>
    <t>Thu tiền sử dụng đất</t>
  </si>
  <si>
    <t>Thu khác ngân sách xã</t>
  </si>
  <si>
    <t>Chi giáo dục - đào tạo và dạy nghề</t>
  </si>
  <si>
    <t>Chi y tế, dân số và gia đình</t>
  </si>
  <si>
    <t>Chi văn hóa thông tin</t>
  </si>
  <si>
    <t>Chi phát thanh, truyền hình, thông tấn</t>
  </si>
  <si>
    <t>Chi hoạt động của cơ quan QLNN, Đảng, đoàn thể</t>
  </si>
  <si>
    <t>Chi bảo đảm xã hội</t>
  </si>
  <si>
    <t>Chi thường xuyên khác</t>
  </si>
  <si>
    <t>Chi tạo nguồn, điều chỉnh tiền lương</t>
  </si>
  <si>
    <t>Chi đầu tư phát triển</t>
  </si>
  <si>
    <t>Chi thường xuyên</t>
  </si>
  <si>
    <t>Nguồn XDCB tập trung</t>
  </si>
  <si>
    <t>Nguồn thu tiền sử dụng đất</t>
  </si>
  <si>
    <t>CHI ĐẦU TƯ 
PHÁT TRIỂN</t>
  </si>
  <si>
    <t>CHI THƯỜNG XUYÊN</t>
  </si>
  <si>
    <t>Đơn vị: Triệu đồng</t>
  </si>
  <si>
    <t>Tên công trình</t>
  </si>
  <si>
    <t>Mã số dự án</t>
  </si>
  <si>
    <t xml:space="preserve">Thời gian KC-HT </t>
  </si>
  <si>
    <t>Tổng dự toán được duyệt</t>
  </si>
  <si>
    <t>Kế hoạch vốn đầu tư công trung hạn giai đoạn 2021-2025</t>
  </si>
  <si>
    <t>Giá trị thực hiện đến 31/12/2025</t>
  </si>
  <si>
    <t>Giá trị đã thanh toán đến 31/12/25</t>
  </si>
  <si>
    <t>Đã giải ngân</t>
  </si>
  <si>
    <t>Kế hoạch vốn các năm trước được cho phép kéo dài sang năm 2025</t>
  </si>
  <si>
    <t xml:space="preserve">Tổng số </t>
  </si>
  <si>
    <t>Trong đó thanh toán khối năm trước</t>
  </si>
  <si>
    <t>Chia theo nguồn vốn</t>
  </si>
  <si>
    <t xml:space="preserve">Tổng số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</si>
  <si>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Vốn NS tỉnh</t>
  </si>
  <si>
    <t>Ngân sách phường</t>
  </si>
  <si>
    <t>Ngân sách tỉnh</t>
  </si>
  <si>
    <t>Tổng cộng</t>
  </si>
  <si>
    <t>Vốn NS huyện điều chuyển về NS tỉnh</t>
  </si>
  <si>
    <t>Tong đó nguồn đóng góp của dân</t>
  </si>
  <si>
    <t>Vốn NS huyện</t>
  </si>
  <si>
    <t>Vốn NS xã</t>
  </si>
  <si>
    <t>Cộng</t>
  </si>
  <si>
    <t>Vốn thu tiền SDĐ trong cân đối</t>
  </si>
  <si>
    <t>Vốn các năm trước được phép kéo dài sang năm 2025</t>
  </si>
  <si>
    <t>Nguồn khác</t>
  </si>
  <si>
    <t>2025-2026</t>
  </si>
  <si>
    <t>Biểu số 111/CK TC-NSNN</t>
  </si>
  <si>
    <t>CÂN ĐỐI DỰ TOÁN NGÂN SÁCH PHƯỜNG NĂM 2026</t>
  </si>
  <si>
    <t>(Kèm theo Quyết định số              /QĐ-UBND ngày         /      /2026 của UBND phường Nam Nha Trang)</t>
  </si>
  <si>
    <t>DỰ TOÁN NĂM 2026</t>
  </si>
  <si>
    <t>Thu từ khu vực công thương nghiệp ngoài quốc doanh</t>
  </si>
  <si>
    <t>Thuế thu nhập cá nhân</t>
  </si>
  <si>
    <t>DỰ TOÁN CHI NGÂN SÁCH PHƯỜNG NĂM 2026</t>
  </si>
  <si>
    <t>DỰ TOÁN CHI ĐẦU TƯ PHÁT TRIỂN NĂM 2026</t>
  </si>
  <si>
    <t>Dự toán năm 2026</t>
  </si>
  <si>
    <t>TỔNG SỐ (A + B +C +D)</t>
  </si>
  <si>
    <t>Công trình chuyển tiếp giai đoạn năm 2021 - 2025 sang</t>
  </si>
  <si>
    <t>Hoạt động của các cơ quan quản lý nhà nước, đơn vị sự nghiệp công lập, tổ chức chính trị và các tổ chức chính trị - xã hội</t>
  </si>
  <si>
    <t>Cải tạo, sửa chữa Trụ sở làm việc Đảng ủy, Ủy ban MTTQ Việt Nam phường Nam Nha Trang</t>
  </si>
  <si>
    <t>Cải tạo, sửa chữa Trụ sở làm việc Phòng Kinh tế, Hạ tầng và Đô thị</t>
  </si>
  <si>
    <t>Cải tạo, sửa chữa Trụ sở làm việc Ban Quản lý dự án và Phát triển quỹ đất; Trung tâm Văn hóa – Thể thao và Dịch vụ Công ích phường Nam Nha Trang</t>
  </si>
  <si>
    <t>Công trình khởi công mới giai đoạn năm 2026</t>
  </si>
  <si>
    <t>Cải tạo, sửa chữa Trụ sở làm việc Trung tâm Phục vụ Hành chính công</t>
  </si>
  <si>
    <t>2025 - 2026</t>
  </si>
  <si>
    <t>Hoạt động kinh tế - Lĩnh vực giao thông</t>
  </si>
  <si>
    <t>Nâng cấp hẻm 40, 44, 56 Dã Tượng, phường Nam Nha Trang</t>
  </si>
  <si>
    <t>Nâng cấp hẻm 222 Lê Hồng Phong</t>
  </si>
  <si>
    <t>Nâng cấp đường Thái Khang</t>
  </si>
  <si>
    <t>Hệ thống đèn tín hiệu giao thông nút giao đường Nguyễn Tất Thành - đường Phước Long - đường Võ Văn Kiệt</t>
  </si>
  <si>
    <t>Hoạt động kinh tế - Lĩnh vực cấp nước, thoát nước</t>
  </si>
  <si>
    <t>Hệ thống tuyến cống cấp 3 thoát nước thải trên địa bàn phường Phước Long</t>
  </si>
  <si>
    <t>C</t>
  </si>
  <si>
    <t>Chờ bố trí vốn năm 2026</t>
  </si>
  <si>
    <t>a</t>
  </si>
  <si>
    <t>Chờ bố trí vốn các dự án khi đủ điều kiện</t>
  </si>
  <si>
    <t>b</t>
  </si>
  <si>
    <t>Vốn chuẩn bị đầu tư, thanh toán công nợ quyết toán dự án hoàn thành</t>
  </si>
  <si>
    <t>c</t>
  </si>
  <si>
    <t xml:space="preserve">Dự phòng chi </t>
  </si>
  <si>
    <t>D</t>
  </si>
  <si>
    <t>Tiết kiệm 5% theo Quyết định số 2691/QĐ-TTg ngày 10/12/2025 của Thủ tướng Chính phủ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</si>
</sst>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#,##0;[Red]#,##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  <charset val="163"/>
    </font>
    <font>
      <i/>
      <sz val="12"/>
      <name val="Times New Roman"/>
      <family val="1"/>
    </font>
    <font>
      <b/>
      <i/>
      <sz val="13"/>
      <name val="Times New Roman"/>
      <family val="1"/>
    </font>
    <font>
      <sz val="12"/>
      <color indexed="8"/>
      <name val="Times New Roman"/>
      <family val="2"/>
      <charset val="163"/>
    </font>
    <font>
      <sz val="10"/>
      <name val="VNI-Times"/>
    </font>
    <font>
      <sz val="12"/>
      <color indexed="8"/>
      <name val="Times New Roman"/>
      <family val="1"/>
    </font>
    <font>
      <sz val="14"/>
      <color indexed="8"/>
      <name val="Times New Roman"/>
      <family val="2"/>
      <charset val="163"/>
    </font>
    <font>
      <sz val="10"/>
      <name val="Helv"/>
      <family val="2"/>
    </font>
    <font>
      <i/>
      <sz val="20"/>
      <name val="Times New Roman"/>
      <family val="1"/>
    </font>
    <font>
      <sz val="12"/>
      <name val="VNI-Times"/>
    </font>
    <font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1" fillId="0" borderId="0"/>
    <xf numFmtId="0" fontId="11" fillId="0" borderId="0"/>
    <xf numFmtId="0" fontId="19" fillId="0" borderId="0"/>
    <xf numFmtId="0" fontId="21" fillId="0" borderId="0"/>
    <xf numFmtId="0" fontId="10" fillId="0" borderId="0"/>
    <xf numFmtId="0" fontId="8" fillId="0" borderId="0"/>
    <xf numFmtId="0" fontId="10" fillId="0" borderId="0"/>
    <xf numFmtId="0" fontId="11" fillId="0" borderId="0"/>
    <xf numFmtId="0" fontId="22" fillId="0" borderId="0"/>
    <xf numFmtId="0" fontId="16" fillId="0" borderId="0"/>
    <xf numFmtId="0" fontId="19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25" fillId="0" borderId="0"/>
    <xf numFmtId="0" fontId="23" fillId="0" borderId="0"/>
    <xf numFmtId="0" fontId="9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6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 vertical="center" wrapText="1"/>
    </xf>
    <xf numFmtId="1" fontId="15" fillId="0" borderId="0" xfId="32" applyNumberFormat="1" applyFont="1" applyAlignment="1">
      <alignment vertical="center"/>
    </xf>
    <xf numFmtId="1" fontId="15" fillId="0" borderId="0" xfId="32" applyNumberFormat="1" applyFont="1" applyAlignment="1">
      <alignment horizontal="right" vertical="center"/>
    </xf>
    <xf numFmtId="1" fontId="13" fillId="0" borderId="0" xfId="32" applyNumberFormat="1" applyFont="1" applyAlignment="1">
      <alignment vertical="center" wrapText="1"/>
    </xf>
    <xf numFmtId="1" fontId="14" fillId="0" borderId="7" xfId="32" applyNumberFormat="1" applyFont="1" applyBorder="1" applyAlignment="1">
      <alignment vertical="center"/>
    </xf>
    <xf numFmtId="1" fontId="24" fillId="0" borderId="7" xfId="32" applyNumberFormat="1" applyFont="1" applyBorder="1" applyAlignment="1">
      <alignment horizontal="right" vertical="center"/>
    </xf>
    <xf numFmtId="1" fontId="7" fillId="0" borderId="1" xfId="32" applyNumberFormat="1" applyFont="1" applyBorder="1" applyAlignment="1">
      <alignment horizontal="center" vertical="center" wrapText="1"/>
    </xf>
    <xf numFmtId="1" fontId="12" fillId="0" borderId="1" xfId="32" applyNumberFormat="1" applyFont="1" applyBorder="1" applyAlignment="1">
      <alignment horizontal="center" vertical="center" wrapText="1"/>
    </xf>
    <xf numFmtId="3" fontId="13" fillId="0" borderId="0" xfId="32" applyNumberFormat="1" applyFont="1" applyAlignment="1">
      <alignment horizontal="center" vertical="center" wrapText="1"/>
    </xf>
    <xf numFmtId="3" fontId="7" fillId="0" borderId="1" xfId="32" applyNumberFormat="1" applyFont="1" applyBorder="1" applyAlignment="1">
      <alignment horizontal="center" vertical="center" wrapText="1"/>
    </xf>
    <xf numFmtId="3" fontId="7" fillId="0" borderId="1" xfId="33" applyNumberFormat="1" applyFont="1" applyBorder="1" applyAlignment="1">
      <alignment horizontal="center" vertical="center" wrapText="1"/>
    </xf>
    <xf numFmtId="3" fontId="12" fillId="0" borderId="1" xfId="33" applyNumberFormat="1" applyFont="1" applyBorder="1" applyAlignment="1">
      <alignment horizontal="center" vertical="center" wrapText="1"/>
    </xf>
    <xf numFmtId="3" fontId="7" fillId="0" borderId="5" xfId="32" applyNumberFormat="1" applyFont="1" applyBorder="1" applyAlignment="1">
      <alignment horizontal="right" vertical="center"/>
    </xf>
    <xf numFmtId="3" fontId="7" fillId="0" borderId="3" xfId="32" applyNumberFormat="1" applyFont="1" applyBorder="1" applyAlignment="1">
      <alignment horizontal="center" vertical="center" wrapText="1"/>
    </xf>
    <xf numFmtId="165" fontId="7" fillId="0" borderId="3" xfId="32" applyNumberFormat="1" applyFont="1" applyBorder="1" applyAlignment="1">
      <alignment horizontal="center" vertical="center" wrapText="1"/>
    </xf>
    <xf numFmtId="3" fontId="7" fillId="0" borderId="8" xfId="33" applyNumberFormat="1" applyFont="1" applyBorder="1" applyAlignment="1">
      <alignment horizontal="right" vertical="center" wrapText="1"/>
    </xf>
    <xf numFmtId="3" fontId="12" fillId="0" borderId="8" xfId="33" applyNumberFormat="1" applyFont="1" applyBorder="1" applyAlignment="1">
      <alignment horizontal="right" vertical="center" wrapText="1"/>
    </xf>
    <xf numFmtId="1" fontId="7" fillId="0" borderId="5" xfId="32" applyNumberFormat="1" applyFont="1" applyBorder="1" applyAlignment="1">
      <alignment horizontal="center" vertical="center"/>
    </xf>
    <xf numFmtId="165" fontId="7" fillId="0" borderId="5" xfId="34" applyNumberFormat="1" applyFont="1" applyBorder="1" applyAlignment="1">
      <alignment horizontal="center" vertical="center" wrapText="1"/>
    </xf>
    <xf numFmtId="3" fontId="12" fillId="0" borderId="1" xfId="32" applyNumberFormat="1" applyFont="1" applyBorder="1" applyAlignment="1">
      <alignment horizontal="right" vertical="center"/>
    </xf>
    <xf numFmtId="3" fontId="12" fillId="0" borderId="0" xfId="32" applyNumberFormat="1" applyFont="1" applyAlignment="1">
      <alignment vertical="center" wrapText="1"/>
    </xf>
    <xf numFmtId="1" fontId="6" fillId="0" borderId="4" xfId="32" applyNumberFormat="1" applyFont="1" applyBorder="1" applyAlignment="1">
      <alignment horizontal="right" vertical="center"/>
    </xf>
    <xf numFmtId="165" fontId="6" fillId="0" borderId="4" xfId="16" applyNumberFormat="1" applyFont="1" applyBorder="1" applyAlignment="1">
      <alignment horizontal="center" vertical="center" wrapText="1"/>
    </xf>
    <xf numFmtId="3" fontId="6" fillId="0" borderId="4" xfId="16" applyNumberFormat="1" applyFont="1" applyBorder="1" applyAlignment="1">
      <alignment horizontal="right" vertical="center"/>
    </xf>
    <xf numFmtId="3" fontId="6" fillId="0" borderId="4" xfId="16" applyNumberFormat="1" applyFont="1" applyBorder="1" applyAlignment="1">
      <alignment horizontal="right" vertical="center" wrapText="1"/>
    </xf>
    <xf numFmtId="3" fontId="6" fillId="0" borderId="4" xfId="32" applyNumberFormat="1" applyFont="1" applyBorder="1" applyAlignment="1">
      <alignment horizontal="right" vertical="center"/>
    </xf>
    <xf numFmtId="3" fontId="7" fillId="0" borderId="4" xfId="32" applyNumberFormat="1" applyFont="1" applyBorder="1" applyAlignment="1">
      <alignment horizontal="right" vertical="center" wrapText="1"/>
    </xf>
    <xf numFmtId="3" fontId="13" fillId="0" borderId="1" xfId="32" applyNumberFormat="1" applyFont="1" applyBorder="1" applyAlignment="1">
      <alignment horizontal="right" vertical="center"/>
    </xf>
    <xf numFmtId="3" fontId="12" fillId="0" borderId="0" xfId="32" applyNumberFormat="1" applyFont="1" applyAlignment="1">
      <alignment horizontal="center" vertical="center" wrapText="1"/>
    </xf>
    <xf numFmtId="3" fontId="6" fillId="0" borderId="4" xfId="32" applyNumberFormat="1" applyFont="1" applyBorder="1" applyAlignment="1">
      <alignment horizontal="right" vertical="center" wrapText="1"/>
    </xf>
    <xf numFmtId="1" fontId="6" fillId="0" borderId="4" xfId="32" applyNumberFormat="1" applyFont="1" applyBorder="1" applyAlignment="1">
      <alignment horizontal="center" vertical="center"/>
    </xf>
    <xf numFmtId="165" fontId="6" fillId="0" borderId="4" xfId="34" applyNumberFormat="1" applyFont="1" applyBorder="1" applyAlignment="1">
      <alignment horizontal="center" vertical="center" wrapText="1"/>
    </xf>
    <xf numFmtId="3" fontId="6" fillId="0" borderId="4" xfId="32" quotePrefix="1" applyNumberFormat="1" applyFont="1" applyBorder="1" applyAlignment="1">
      <alignment horizontal="right" vertical="center" wrapText="1"/>
    </xf>
    <xf numFmtId="3" fontId="6" fillId="0" borderId="4" xfId="32" quotePrefix="1" applyNumberFormat="1" applyFont="1" applyBorder="1" applyAlignment="1">
      <alignment horizontal="right" vertical="center" shrinkToFit="1"/>
    </xf>
    <xf numFmtId="3" fontId="13" fillId="0" borderId="0" xfId="32" applyNumberFormat="1" applyFont="1" applyAlignment="1">
      <alignment vertical="center" wrapText="1"/>
    </xf>
    <xf numFmtId="2" fontId="6" fillId="0" borderId="4" xfId="32" applyNumberFormat="1" applyFont="1" applyBorder="1" applyAlignment="1">
      <alignment horizontal="right" vertical="center"/>
    </xf>
    <xf numFmtId="165" fontId="6" fillId="0" borderId="4" xfId="32" applyNumberFormat="1" applyFont="1" applyBorder="1" applyAlignment="1">
      <alignment horizontal="center" vertical="center"/>
    </xf>
    <xf numFmtId="3" fontId="30" fillId="0" borderId="4" xfId="32" applyNumberFormat="1" applyFont="1" applyBorder="1" applyAlignment="1">
      <alignment horizontal="right" vertical="center"/>
    </xf>
    <xf numFmtId="3" fontId="7" fillId="0" borderId="4" xfId="32" applyNumberFormat="1" applyFont="1" applyBorder="1" applyAlignment="1">
      <alignment horizontal="center" vertical="center" wrapText="1"/>
    </xf>
    <xf numFmtId="165" fontId="7" fillId="0" borderId="4" xfId="32" applyNumberFormat="1" applyFont="1" applyBorder="1" applyAlignment="1">
      <alignment horizontal="center" vertical="center" wrapText="1"/>
    </xf>
    <xf numFmtId="3" fontId="18" fillId="0" borderId="4" xfId="32" applyNumberFormat="1" applyFont="1" applyBorder="1" applyAlignment="1">
      <alignment horizontal="right" vertical="center" wrapText="1"/>
    </xf>
    <xf numFmtId="3" fontId="12" fillId="0" borderId="1" xfId="32" applyNumberFormat="1" applyFont="1" applyBorder="1" applyAlignment="1">
      <alignment horizontal="right" vertical="center" wrapText="1"/>
    </xf>
    <xf numFmtId="165" fontId="6" fillId="0" borderId="4" xfId="32" applyNumberFormat="1" applyFont="1" applyBorder="1" applyAlignment="1">
      <alignment vertical="center"/>
    </xf>
    <xf numFmtId="2" fontId="6" fillId="0" borderId="6" xfId="32" applyNumberFormat="1" applyFont="1" applyBorder="1" applyAlignment="1">
      <alignment horizontal="right" vertical="center"/>
    </xf>
    <xf numFmtId="165" fontId="6" fillId="0" borderId="6" xfId="32" applyNumberFormat="1" applyFont="1" applyBorder="1" applyAlignment="1">
      <alignment horizontal="center" vertical="center"/>
    </xf>
    <xf numFmtId="3" fontId="6" fillId="0" borderId="6" xfId="16" applyNumberFormat="1" applyFont="1" applyBorder="1" applyAlignment="1">
      <alignment horizontal="right" vertical="center" wrapText="1"/>
    </xf>
    <xf numFmtId="3" fontId="6" fillId="0" borderId="6" xfId="32" applyNumberFormat="1" applyFont="1" applyBorder="1" applyAlignment="1">
      <alignment horizontal="right" vertical="center"/>
    </xf>
    <xf numFmtId="3" fontId="6" fillId="0" borderId="6" xfId="32" quotePrefix="1" applyNumberFormat="1" applyFont="1" applyBorder="1" applyAlignment="1">
      <alignment horizontal="right" vertical="center" shrinkToFit="1"/>
    </xf>
    <xf numFmtId="3" fontId="6" fillId="0" borderId="6" xfId="32" applyNumberFormat="1" applyFont="1" applyBorder="1" applyAlignment="1">
      <alignment horizontal="right" vertical="center" wrapText="1"/>
    </xf>
    <xf numFmtId="165" fontId="7" fillId="0" borderId="6" xfId="32" applyNumberFormat="1" applyFont="1" applyBorder="1" applyAlignment="1">
      <alignment vertical="center"/>
    </xf>
    <xf numFmtId="1" fontId="15" fillId="0" borderId="0" xfId="32" applyNumberFormat="1" applyFont="1" applyAlignment="1">
      <alignment vertical="center" wrapText="1"/>
    </xf>
    <xf numFmtId="165" fontId="26" fillId="0" borderId="0" xfId="32" applyNumberFormat="1" applyFont="1" applyAlignment="1">
      <alignment horizontal="center" vertical="center" wrapText="1"/>
    </xf>
    <xf numFmtId="3" fontId="7" fillId="0" borderId="6" xfId="32" applyNumberFormat="1" applyFont="1" applyBorder="1" applyAlignment="1">
      <alignment horizontal="right" vertical="center" wrapText="1"/>
    </xf>
    <xf numFmtId="3" fontId="7" fillId="0" borderId="6" xfId="32" applyNumberFormat="1" applyFont="1" applyBorder="1" applyAlignment="1">
      <alignment horizontal="right" vertical="center"/>
    </xf>
    <xf numFmtId="1" fontId="14" fillId="0" borderId="0" xfId="32" applyNumberFormat="1" applyFont="1" applyBorder="1" applyAlignment="1">
      <alignment vertical="center"/>
    </xf>
    <xf numFmtId="165" fontId="14" fillId="0" borderId="0" xfId="32" applyNumberFormat="1" applyFont="1" applyBorder="1" applyAlignment="1">
      <alignment vertical="center"/>
    </xf>
    <xf numFmtId="165" fontId="27" fillId="0" borderId="5" xfId="18" applyNumberFormat="1" applyFont="1" applyBorder="1" applyAlignment="1">
      <alignment horizontal="center" vertical="center" wrapText="1"/>
    </xf>
    <xf numFmtId="165" fontId="27" fillId="0" borderId="5" xfId="18" applyNumberFormat="1" applyFont="1" applyBorder="1" applyAlignment="1">
      <alignment horizontal="justify" vertical="center" wrapText="1"/>
    </xf>
    <xf numFmtId="165" fontId="27" fillId="0" borderId="4" xfId="18" applyNumberFormat="1" applyFont="1" applyBorder="1" applyAlignment="1">
      <alignment horizontal="center" vertical="center" wrapText="1"/>
    </xf>
    <xf numFmtId="165" fontId="27" fillId="0" borderId="4" xfId="18" applyNumberFormat="1" applyFont="1" applyBorder="1" applyAlignment="1">
      <alignment horizontal="justify" vertical="center" wrapText="1"/>
    </xf>
    <xf numFmtId="165" fontId="28" fillId="0" borderId="4" xfId="18" applyNumberFormat="1" applyFont="1" applyBorder="1" applyAlignment="1">
      <alignment horizontal="center" vertical="center" wrapText="1"/>
    </xf>
    <xf numFmtId="165" fontId="28" fillId="0" borderId="4" xfId="18" applyNumberFormat="1" applyFont="1" applyBorder="1" applyAlignment="1">
      <alignment horizontal="justify" vertical="center" wrapText="1"/>
    </xf>
    <xf numFmtId="165" fontId="27" fillId="2" borderId="4" xfId="18" applyNumberFormat="1" applyFont="1" applyFill="1" applyBorder="1" applyAlignment="1">
      <alignment horizontal="center" vertical="center" wrapText="1"/>
    </xf>
    <xf numFmtId="165" fontId="29" fillId="0" borderId="4" xfId="18" applyNumberFormat="1" applyFont="1" applyBorder="1" applyAlignment="1">
      <alignment horizontal="center" vertical="center" wrapText="1"/>
    </xf>
    <xf numFmtId="165" fontId="29" fillId="0" borderId="4" xfId="18" applyNumberFormat="1" applyFont="1" applyBorder="1" applyAlignment="1">
      <alignment horizontal="justify" vertical="center" wrapText="1"/>
    </xf>
    <xf numFmtId="165" fontId="31" fillId="2" borderId="6" xfId="18" applyNumberFormat="1" applyFont="1" applyFill="1" applyBorder="1" applyAlignment="1">
      <alignment horizontal="center" vertical="center" wrapText="1"/>
    </xf>
    <xf numFmtId="165" fontId="31" fillId="2" borderId="6" xfId="18" applyNumberFormat="1" applyFont="1" applyFill="1" applyBorder="1" applyAlignment="1">
      <alignment horizontal="justify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17" fillId="0" borderId="0" xfId="32" applyNumberFormat="1" applyFont="1" applyBorder="1" applyAlignment="1">
      <alignment horizontal="right" vertical="center"/>
    </xf>
    <xf numFmtId="165" fontId="7" fillId="0" borderId="1" xfId="32" applyNumberFormat="1" applyFont="1" applyBorder="1" applyAlignment="1">
      <alignment horizontal="center" vertical="center" wrapText="1"/>
    </xf>
    <xf numFmtId="3" fontId="7" fillId="0" borderId="1" xfId="32" applyNumberFormat="1" applyFont="1" applyBorder="1" applyAlignment="1">
      <alignment horizontal="center" vertical="center" wrapText="1"/>
    </xf>
    <xf numFmtId="1" fontId="7" fillId="0" borderId="1" xfId="32" applyNumberFormat="1" applyFont="1" applyBorder="1" applyAlignment="1">
      <alignment horizontal="center" vertical="center" wrapText="1"/>
    </xf>
    <xf numFmtId="3" fontId="7" fillId="0" borderId="1" xfId="33" applyNumberFormat="1" applyFont="1" applyBorder="1" applyAlignment="1">
      <alignment horizontal="center" vertical="center" wrapText="1"/>
    </xf>
    <xf numFmtId="3" fontId="18" fillId="0" borderId="1" xfId="32" applyNumberFormat="1" applyFont="1" applyBorder="1" applyAlignment="1">
      <alignment horizontal="center" vertical="center" wrapText="1"/>
    </xf>
    <xf numFmtId="1" fontId="12" fillId="0" borderId="10" xfId="32" applyNumberFormat="1" applyFont="1" applyBorder="1" applyAlignment="1">
      <alignment horizontal="center" vertical="center" wrapText="1"/>
    </xf>
    <xf numFmtId="1" fontId="12" fillId="0" borderId="11" xfId="32" applyNumberFormat="1" applyFont="1" applyBorder="1" applyAlignment="1">
      <alignment horizontal="center" vertical="center" wrapText="1"/>
    </xf>
    <xf numFmtId="1" fontId="12" fillId="0" borderId="13" xfId="32" applyNumberFormat="1" applyFont="1" applyBorder="1" applyAlignment="1">
      <alignment horizontal="center" vertical="center" wrapText="1"/>
    </xf>
    <xf numFmtId="1" fontId="12" fillId="0" borderId="14" xfId="32" applyNumberFormat="1" applyFont="1" applyBorder="1" applyAlignment="1">
      <alignment horizontal="center" vertical="center" wrapText="1"/>
    </xf>
    <xf numFmtId="1" fontId="12" fillId="0" borderId="15" xfId="32" applyNumberFormat="1" applyFont="1" applyBorder="1" applyAlignment="1">
      <alignment horizontal="center" vertical="center" wrapText="1"/>
    </xf>
    <xf numFmtId="3" fontId="12" fillId="0" borderId="9" xfId="33" applyNumberFormat="1" applyFont="1" applyBorder="1" applyAlignment="1">
      <alignment horizontal="center" vertical="center" wrapText="1"/>
    </xf>
    <xf numFmtId="3" fontId="12" fillId="0" borderId="12" xfId="33" applyNumberFormat="1" applyFont="1" applyBorder="1" applyAlignment="1">
      <alignment horizontal="center" vertical="center" wrapText="1"/>
    </xf>
    <xf numFmtId="3" fontId="12" fillId="0" borderId="3" xfId="33" applyNumberFormat="1" applyFont="1" applyBorder="1" applyAlignment="1">
      <alignment horizontal="center" vertical="center" wrapText="1"/>
    </xf>
    <xf numFmtId="1" fontId="13" fillId="0" borderId="1" xfId="32" applyNumberFormat="1" applyFont="1" applyBorder="1" applyAlignment="1">
      <alignment horizontal="center" vertical="center" wrapText="1"/>
    </xf>
    <xf numFmtId="1" fontId="12" fillId="0" borderId="1" xfId="32" applyNumberFormat="1" applyFont="1" applyBorder="1" applyAlignment="1">
      <alignment horizontal="center" vertical="center" wrapText="1"/>
    </xf>
    <xf numFmtId="3" fontId="12" fillId="0" borderId="1" xfId="33" applyNumberFormat="1" applyFont="1" applyBorder="1" applyAlignment="1">
      <alignment horizontal="center" vertical="center" wrapText="1"/>
    </xf>
  </cellXfs>
  <cellStyles count="38">
    <cellStyle name="Comma 10 3" xfId="2"/>
    <cellStyle name="Comma 14 3" xfId="3"/>
    <cellStyle name="Comma 2 2" xfId="4"/>
    <cellStyle name="Comma 2 2 2" xfId="5"/>
    <cellStyle name="Comma 3" xfId="6"/>
    <cellStyle name="Comma 3 4" xfId="7"/>
    <cellStyle name="Comma 4" xfId="8"/>
    <cellStyle name="Comma 6 2 8" xfId="9"/>
    <cellStyle name="Comma 79" xfId="10"/>
    <cellStyle name="Normal" xfId="0" builtinId="0"/>
    <cellStyle name="Normal 10" xfId="11"/>
    <cellStyle name="Normal 11" xfId="37"/>
    <cellStyle name="Normal 12 2" xfId="12"/>
    <cellStyle name="Normal 15 4" xfId="13"/>
    <cellStyle name="Normal 173 5" xfId="14"/>
    <cellStyle name="Normal 2" xfId="15"/>
    <cellStyle name="Normal 2 10" xfId="16"/>
    <cellStyle name="Normal 2 2" xfId="17"/>
    <cellStyle name="Normal 2 3" xfId="18"/>
    <cellStyle name="Normal 2 3 2" xfId="19"/>
    <cellStyle name="Normal 2 3 3 2 10" xfId="20"/>
    <cellStyle name="Normal 21 2" xfId="21"/>
    <cellStyle name="Normal 230" xfId="22"/>
    <cellStyle name="Normal 3" xfId="23"/>
    <cellStyle name="Normal 3 2 2" xfId="24"/>
    <cellStyle name="Normal 3_Sheet3" xfId="25"/>
    <cellStyle name="Normal 4" xfId="26"/>
    <cellStyle name="Normal 4 3 2" xfId="27"/>
    <cellStyle name="Normal 5" xfId="1"/>
    <cellStyle name="Normal 5 2" xfId="28"/>
    <cellStyle name="Normal 6" xfId="29"/>
    <cellStyle name="Normal 7" xfId="30"/>
    <cellStyle name="Normal 8" xfId="31"/>
    <cellStyle name="Normal 9" xfId="36"/>
    <cellStyle name="Normal_Bieu mau (CV )" xfId="32"/>
    <cellStyle name="Normal_Bieu mau (CV ) 2" xfId="33"/>
    <cellStyle name="Normal_Sheet1 3" xfId="34"/>
    <cellStyle name="Style 1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1\AppData\Local\Temp\Zalo%20Temp\TempDownloads\PL%20QD%20CONG%20KHAI%20DU%20TOAN%20NSNN%202026_NAM%20NHA%20TR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8"/>
      <sheetName val="109"/>
      <sheetName val="110"/>
      <sheetName val="111"/>
    </sheetNames>
    <sheetDataSet>
      <sheetData sheetId="0">
        <row r="4">
          <cell r="A4" t="str">
            <v>(Kèm theo Quyết định số              /QĐ-UBND ngày         /      /2026 của UBND phường Nam Nha Trang)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zoomScaleSheetLayoutView="115" workbookViewId="0">
      <selection activeCell="H22" sqref="H22"/>
    </sheetView>
  </sheetViews>
  <sheetFormatPr defaultRowHeight="15" x14ac:dyDescent="0.25"/>
  <cols>
    <col min="1" max="1" width="39.42578125" style="6" customWidth="1"/>
    <col min="2" max="2" width="13.28515625" style="6" customWidth="1"/>
    <col min="3" max="3" width="36.7109375" style="6" customWidth="1"/>
    <col min="4" max="4" width="14.140625" style="6" customWidth="1"/>
    <col min="5" max="16384" width="9.140625" style="6"/>
  </cols>
  <sheetData>
    <row r="1" spans="1:4" ht="19.5" customHeight="1" x14ac:dyDescent="0.25">
      <c r="A1" s="1"/>
      <c r="B1" s="2"/>
      <c r="D1" s="9" t="s">
        <v>0</v>
      </c>
    </row>
    <row r="2" spans="1:4" ht="15.75" x14ac:dyDescent="0.25">
      <c r="A2" s="3"/>
    </row>
    <row r="3" spans="1:4" ht="22.5" customHeight="1" x14ac:dyDescent="0.25">
      <c r="A3" s="108" t="s">
        <v>95</v>
      </c>
      <c r="B3" s="108"/>
      <c r="C3" s="108"/>
      <c r="D3" s="108"/>
    </row>
    <row r="4" spans="1:4" ht="20.25" customHeight="1" x14ac:dyDescent="0.25">
      <c r="A4" s="109" t="s">
        <v>96</v>
      </c>
      <c r="B4" s="109"/>
      <c r="C4" s="109"/>
      <c r="D4" s="109"/>
    </row>
    <row r="5" spans="1:4" ht="15.75" customHeight="1" x14ac:dyDescent="0.25">
      <c r="A5" s="4"/>
      <c r="B5" s="4"/>
      <c r="C5" s="4"/>
      <c r="D5" s="4"/>
    </row>
    <row r="6" spans="1:4" ht="15.75" customHeight="1" x14ac:dyDescent="0.25">
      <c r="A6" s="5"/>
      <c r="D6" s="5" t="s">
        <v>44</v>
      </c>
    </row>
    <row r="7" spans="1:4" ht="27" customHeight="1" x14ac:dyDescent="0.25">
      <c r="A7" s="12" t="s">
        <v>1</v>
      </c>
      <c r="B7" s="12" t="s">
        <v>2</v>
      </c>
      <c r="C7" s="12" t="s">
        <v>3</v>
      </c>
      <c r="D7" s="31" t="s">
        <v>2</v>
      </c>
    </row>
    <row r="8" spans="1:4" ht="27" customHeight="1" x14ac:dyDescent="0.25">
      <c r="A8" s="12" t="s">
        <v>4</v>
      </c>
      <c r="B8" s="32">
        <f>+B9+B10+B11+B14</f>
        <v>575047</v>
      </c>
      <c r="C8" s="12" t="s">
        <v>5</v>
      </c>
      <c r="D8" s="14">
        <f>+D9+D10+D11+D12</f>
        <v>575047</v>
      </c>
    </row>
    <row r="9" spans="1:4" ht="27" customHeight="1" x14ac:dyDescent="0.25">
      <c r="A9" s="33" t="s">
        <v>6</v>
      </c>
      <c r="B9" s="34">
        <v>63000</v>
      </c>
      <c r="C9" s="33" t="s">
        <v>7</v>
      </c>
      <c r="D9" s="34">
        <v>115878</v>
      </c>
    </row>
    <row r="10" spans="1:4" ht="27" customHeight="1" x14ac:dyDescent="0.25">
      <c r="A10" s="26" t="s">
        <v>45</v>
      </c>
      <c r="B10" s="10">
        <v>102000</v>
      </c>
      <c r="C10" s="26" t="s">
        <v>8</v>
      </c>
      <c r="D10" s="10">
        <v>441549</v>
      </c>
    </row>
    <row r="11" spans="1:4" ht="27" customHeight="1" x14ac:dyDescent="0.25">
      <c r="A11" s="26" t="s">
        <v>9</v>
      </c>
      <c r="B11" s="10">
        <f>+B12+B13</f>
        <v>410047</v>
      </c>
      <c r="C11" s="26" t="s">
        <v>10</v>
      </c>
      <c r="D11" s="10">
        <v>12929</v>
      </c>
    </row>
    <row r="12" spans="1:4" ht="27" customHeight="1" x14ac:dyDescent="0.25">
      <c r="A12" s="26" t="s">
        <v>11</v>
      </c>
      <c r="B12" s="10">
        <v>410047</v>
      </c>
      <c r="C12" s="110" t="s">
        <v>46</v>
      </c>
      <c r="D12" s="111">
        <v>4691</v>
      </c>
    </row>
    <row r="13" spans="1:4" ht="27" customHeight="1" x14ac:dyDescent="0.25">
      <c r="A13" s="26" t="s">
        <v>12</v>
      </c>
      <c r="B13" s="10">
        <v>0</v>
      </c>
      <c r="C13" s="110"/>
      <c r="D13" s="111"/>
    </row>
    <row r="14" spans="1:4" ht="27" customHeight="1" x14ac:dyDescent="0.25">
      <c r="A14" s="29" t="s">
        <v>13</v>
      </c>
      <c r="B14" s="35">
        <v>0</v>
      </c>
      <c r="C14" s="29"/>
      <c r="D14" s="35"/>
    </row>
    <row r="15" spans="1:4" ht="15.75" x14ac:dyDescent="0.25">
      <c r="A15" s="7"/>
    </row>
    <row r="16" spans="1:4" ht="15.75" x14ac:dyDescent="0.25">
      <c r="A16" s="8"/>
    </row>
  </sheetData>
  <mergeCells count="4">
    <mergeCell ref="A3:D3"/>
    <mergeCell ref="A4:D4"/>
    <mergeCell ref="C12:C13"/>
    <mergeCell ref="D12:D13"/>
  </mergeCells>
  <pageMargins left="0.7" right="0.39" top="0.75" bottom="0.75" header="0.3" footer="0.3"/>
  <pageSetup paperSize="9" scale="85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34" sqref="D34"/>
    </sheetView>
  </sheetViews>
  <sheetFormatPr defaultRowHeight="15" x14ac:dyDescent="0.25"/>
  <cols>
    <col min="1" max="1" width="5.7109375" style="6" customWidth="1"/>
    <col min="2" max="2" width="53.7109375" style="6" customWidth="1"/>
    <col min="3" max="3" width="15.7109375" style="6" customWidth="1"/>
    <col min="4" max="4" width="14.85546875" style="6" customWidth="1"/>
    <col min="5" max="16384" width="9.140625" style="6"/>
  </cols>
  <sheetData>
    <row r="1" spans="1:4" ht="19.5" customHeight="1" x14ac:dyDescent="0.25">
      <c r="A1" s="1"/>
      <c r="B1" s="2"/>
      <c r="D1" s="9" t="s">
        <v>14</v>
      </c>
    </row>
    <row r="2" spans="1:4" ht="9" customHeight="1" x14ac:dyDescent="0.25">
      <c r="A2" s="3"/>
    </row>
    <row r="3" spans="1:4" ht="28.5" customHeight="1" x14ac:dyDescent="0.25">
      <c r="A3" s="108" t="s">
        <v>47</v>
      </c>
      <c r="B3" s="108"/>
      <c r="C3" s="108"/>
      <c r="D3" s="108"/>
    </row>
    <row r="4" spans="1:4" ht="39.75" customHeight="1" x14ac:dyDescent="0.25">
      <c r="A4" s="113" t="str">
        <f>+'108'!A4:D4</f>
        <v>(Kèm theo Quyết định số              /QĐ-UBND ngày         /      /2026 của UBND phường Nam Nha Trang)</v>
      </c>
      <c r="B4" s="113"/>
      <c r="C4" s="113"/>
      <c r="D4" s="113"/>
    </row>
    <row r="5" spans="1:4" ht="18.75" customHeight="1" x14ac:dyDescent="0.25">
      <c r="A5" s="11"/>
      <c r="B5" s="11"/>
      <c r="C5" s="11"/>
      <c r="D5" s="11"/>
    </row>
    <row r="6" spans="1:4" ht="18.75" customHeight="1" x14ac:dyDescent="0.25">
      <c r="A6" s="5"/>
      <c r="D6" s="5" t="s">
        <v>44</v>
      </c>
    </row>
    <row r="7" spans="1:4" ht="22.5" customHeight="1" x14ac:dyDescent="0.25">
      <c r="A7" s="112" t="s">
        <v>15</v>
      </c>
      <c r="B7" s="112" t="s">
        <v>16</v>
      </c>
      <c r="C7" s="112" t="s">
        <v>97</v>
      </c>
      <c r="D7" s="112"/>
    </row>
    <row r="8" spans="1:4" ht="22.5" customHeight="1" x14ac:dyDescent="0.25">
      <c r="A8" s="112"/>
      <c r="B8" s="112"/>
      <c r="C8" s="12" t="s">
        <v>17</v>
      </c>
      <c r="D8" s="12" t="s">
        <v>18</v>
      </c>
    </row>
    <row r="9" spans="1:4" ht="16.5" x14ac:dyDescent="0.25">
      <c r="A9" s="13" t="s">
        <v>19</v>
      </c>
      <c r="B9" s="13" t="s">
        <v>20</v>
      </c>
      <c r="C9" s="13">
        <v>1</v>
      </c>
      <c r="D9" s="13">
        <v>2</v>
      </c>
    </row>
    <row r="10" spans="1:4" ht="21.75" customHeight="1" x14ac:dyDescent="0.25">
      <c r="A10" s="17"/>
      <c r="B10" s="18" t="s">
        <v>21</v>
      </c>
      <c r="C10" s="19">
        <f>+C11+C18+C20+C21+C22+C23</f>
        <v>593047</v>
      </c>
      <c r="D10" s="19">
        <f>+D11+D18+D20+D21+D22+D23</f>
        <v>575047</v>
      </c>
    </row>
    <row r="11" spans="1:4" ht="21.75" customHeight="1" x14ac:dyDescent="0.25">
      <c r="A11" s="20" t="s">
        <v>22</v>
      </c>
      <c r="B11" s="30" t="s">
        <v>23</v>
      </c>
      <c r="C11" s="22">
        <f>SUM(C12:C17)</f>
        <v>63000</v>
      </c>
      <c r="D11" s="22">
        <f>SUM(D12:D17)</f>
        <v>63000</v>
      </c>
    </row>
    <row r="12" spans="1:4" ht="21.75" customHeight="1" x14ac:dyDescent="0.25">
      <c r="A12" s="23"/>
      <c r="B12" s="26" t="s">
        <v>98</v>
      </c>
      <c r="C12" s="25">
        <v>24500</v>
      </c>
      <c r="D12" s="25">
        <f>+C12</f>
        <v>24500</v>
      </c>
    </row>
    <row r="13" spans="1:4" ht="21.75" customHeight="1" x14ac:dyDescent="0.25">
      <c r="A13" s="23"/>
      <c r="B13" s="26" t="s">
        <v>48</v>
      </c>
      <c r="C13" s="25">
        <v>12000</v>
      </c>
      <c r="D13" s="36">
        <f t="shared" ref="D13:D17" si="0">+C13</f>
        <v>12000</v>
      </c>
    </row>
    <row r="14" spans="1:4" ht="21.75" customHeight="1" x14ac:dyDescent="0.25">
      <c r="A14" s="23"/>
      <c r="B14" s="26" t="s">
        <v>49</v>
      </c>
      <c r="C14" s="25">
        <v>6860</v>
      </c>
      <c r="D14" s="36">
        <f t="shared" si="0"/>
        <v>6860</v>
      </c>
    </row>
    <row r="15" spans="1:4" ht="21.75" customHeight="1" x14ac:dyDescent="0.25">
      <c r="A15" s="23"/>
      <c r="B15" s="26" t="s">
        <v>99</v>
      </c>
      <c r="C15" s="25">
        <v>16200</v>
      </c>
      <c r="D15" s="36">
        <f t="shared" si="0"/>
        <v>16200</v>
      </c>
    </row>
    <row r="16" spans="1:4" ht="21.75" customHeight="1" x14ac:dyDescent="0.25">
      <c r="A16" s="23"/>
      <c r="B16" s="26" t="s">
        <v>50</v>
      </c>
      <c r="C16" s="25">
        <v>200</v>
      </c>
      <c r="D16" s="36">
        <f t="shared" si="0"/>
        <v>200</v>
      </c>
    </row>
    <row r="17" spans="1:4" ht="21.75" customHeight="1" x14ac:dyDescent="0.25">
      <c r="A17" s="23"/>
      <c r="B17" s="26" t="s">
        <v>52</v>
      </c>
      <c r="C17" s="25">
        <v>3240</v>
      </c>
      <c r="D17" s="36">
        <f t="shared" si="0"/>
        <v>3240</v>
      </c>
    </row>
    <row r="18" spans="1:4" ht="27.75" customHeight="1" x14ac:dyDescent="0.25">
      <c r="A18" s="20" t="s">
        <v>24</v>
      </c>
      <c r="B18" s="30" t="s">
        <v>25</v>
      </c>
      <c r="C18" s="22">
        <f>+C19</f>
        <v>120000</v>
      </c>
      <c r="D18" s="22">
        <f>+D19</f>
        <v>102000</v>
      </c>
    </row>
    <row r="19" spans="1:4" ht="25.5" customHeight="1" x14ac:dyDescent="0.25">
      <c r="A19" s="23"/>
      <c r="B19" s="26" t="s">
        <v>51</v>
      </c>
      <c r="C19" s="25">
        <v>120000</v>
      </c>
      <c r="D19" s="25">
        <v>102000</v>
      </c>
    </row>
    <row r="20" spans="1:4" ht="33" x14ac:dyDescent="0.25">
      <c r="A20" s="20" t="s">
        <v>26</v>
      </c>
      <c r="B20" s="30" t="s">
        <v>27</v>
      </c>
      <c r="C20" s="23"/>
      <c r="D20" s="23"/>
    </row>
    <row r="21" spans="1:4" ht="19.5" customHeight="1" x14ac:dyDescent="0.25">
      <c r="A21" s="20" t="s">
        <v>28</v>
      </c>
      <c r="B21" s="30" t="s">
        <v>29</v>
      </c>
      <c r="C21" s="23"/>
      <c r="D21" s="23"/>
    </row>
    <row r="22" spans="1:4" ht="19.5" customHeight="1" x14ac:dyDescent="0.25">
      <c r="A22" s="20" t="s">
        <v>30</v>
      </c>
      <c r="B22" s="30" t="s">
        <v>31</v>
      </c>
      <c r="C22" s="23"/>
      <c r="D22" s="23"/>
    </row>
    <row r="23" spans="1:4" ht="19.5" customHeight="1" x14ac:dyDescent="0.25">
      <c r="A23" s="20" t="s">
        <v>32</v>
      </c>
      <c r="B23" s="30" t="s">
        <v>33</v>
      </c>
      <c r="C23" s="22">
        <f>SUM(C24:C25)</f>
        <v>410047</v>
      </c>
      <c r="D23" s="22">
        <f>SUM(D24:D25)</f>
        <v>410047</v>
      </c>
    </row>
    <row r="24" spans="1:4" ht="19.5" customHeight="1" x14ac:dyDescent="0.25">
      <c r="A24" s="23"/>
      <c r="B24" s="26" t="s">
        <v>34</v>
      </c>
      <c r="C24" s="25">
        <f>+'108'!B12</f>
        <v>410047</v>
      </c>
      <c r="D24" s="25">
        <f>+'108'!B12</f>
        <v>410047</v>
      </c>
    </row>
    <row r="25" spans="1:4" ht="19.5" customHeight="1" x14ac:dyDescent="0.25">
      <c r="A25" s="28"/>
      <c r="B25" s="29" t="s">
        <v>35</v>
      </c>
      <c r="C25" s="28"/>
      <c r="D25" s="28"/>
    </row>
    <row r="26" spans="1:4" ht="15.75" x14ac:dyDescent="0.25">
      <c r="A26" s="8"/>
    </row>
  </sheetData>
  <mergeCells count="5">
    <mergeCell ref="A7:A8"/>
    <mergeCell ref="B7:B8"/>
    <mergeCell ref="C7:D7"/>
    <mergeCell ref="A3:D3"/>
    <mergeCell ref="A4:D4"/>
  </mergeCells>
  <pageMargins left="0.7" right="0.4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15" sqref="E15:E24"/>
    </sheetView>
  </sheetViews>
  <sheetFormatPr defaultRowHeight="15" x14ac:dyDescent="0.25"/>
  <cols>
    <col min="1" max="1" width="5.42578125" style="6" customWidth="1"/>
    <col min="2" max="2" width="38" style="6" customWidth="1"/>
    <col min="3" max="3" width="15.28515625" style="6" customWidth="1"/>
    <col min="4" max="4" width="16" style="6" customWidth="1"/>
    <col min="5" max="5" width="17" style="6" customWidth="1"/>
    <col min="6" max="16384" width="9.140625" style="6"/>
  </cols>
  <sheetData>
    <row r="1" spans="1:5" ht="15.75" x14ac:dyDescent="0.25">
      <c r="A1" s="1"/>
      <c r="B1" s="2"/>
      <c r="E1" s="9" t="s">
        <v>36</v>
      </c>
    </row>
    <row r="2" spans="1:5" ht="11.25" customHeight="1" x14ac:dyDescent="0.25">
      <c r="A2" s="3"/>
    </row>
    <row r="3" spans="1:5" ht="21.75" customHeight="1" x14ac:dyDescent="0.25">
      <c r="A3" s="108" t="s">
        <v>100</v>
      </c>
      <c r="B3" s="108"/>
      <c r="C3" s="108"/>
      <c r="D3" s="108"/>
      <c r="E3" s="108"/>
    </row>
    <row r="4" spans="1:5" ht="19.5" customHeight="1" x14ac:dyDescent="0.25">
      <c r="A4" s="109" t="str">
        <f>+'108'!A4:D4</f>
        <v>(Kèm theo Quyết định số              /QĐ-UBND ngày         /      /2026 của UBND phường Nam Nha Trang)</v>
      </c>
      <c r="B4" s="109"/>
      <c r="C4" s="109"/>
      <c r="D4" s="109"/>
      <c r="E4" s="109"/>
    </row>
    <row r="5" spans="1:5" ht="15" customHeight="1" x14ac:dyDescent="0.25">
      <c r="A5" s="4"/>
      <c r="B5" s="4"/>
      <c r="C5" s="4"/>
      <c r="D5" s="4"/>
      <c r="E5" s="4"/>
    </row>
    <row r="6" spans="1:5" ht="15.75" x14ac:dyDescent="0.25">
      <c r="A6" s="5"/>
      <c r="E6" s="5" t="s">
        <v>44</v>
      </c>
    </row>
    <row r="7" spans="1:5" ht="29.25" customHeight="1" x14ac:dyDescent="0.25">
      <c r="A7" s="112" t="s">
        <v>15</v>
      </c>
      <c r="B7" s="112" t="s">
        <v>16</v>
      </c>
      <c r="C7" s="112" t="s">
        <v>97</v>
      </c>
      <c r="D7" s="112"/>
      <c r="E7" s="112"/>
    </row>
    <row r="8" spans="1:5" ht="43.5" customHeight="1" x14ac:dyDescent="0.25">
      <c r="A8" s="112"/>
      <c r="B8" s="112"/>
      <c r="C8" s="12" t="s">
        <v>37</v>
      </c>
      <c r="D8" s="12" t="s">
        <v>65</v>
      </c>
      <c r="E8" s="12" t="s">
        <v>66</v>
      </c>
    </row>
    <row r="9" spans="1:5" ht="19.5" customHeight="1" x14ac:dyDescent="0.25">
      <c r="A9" s="13" t="s">
        <v>19</v>
      </c>
      <c r="B9" s="13" t="s">
        <v>20</v>
      </c>
      <c r="C9" s="13" t="s">
        <v>38</v>
      </c>
      <c r="D9" s="13">
        <v>2</v>
      </c>
      <c r="E9" s="13">
        <v>3</v>
      </c>
    </row>
    <row r="10" spans="1:5" ht="21" customHeight="1" x14ac:dyDescent="0.25">
      <c r="A10" s="17"/>
      <c r="B10" s="18" t="s">
        <v>39</v>
      </c>
      <c r="C10" s="19">
        <v>575047</v>
      </c>
      <c r="D10" s="19">
        <v>15136</v>
      </c>
      <c r="E10" s="19">
        <f>+E14</f>
        <v>441549</v>
      </c>
    </row>
    <row r="11" spans="1:5" s="15" customFormat="1" ht="21" customHeight="1" x14ac:dyDescent="0.25">
      <c r="A11" s="20" t="s">
        <v>22</v>
      </c>
      <c r="B11" s="21" t="s">
        <v>61</v>
      </c>
      <c r="C11" s="22">
        <f>SUM(C12:C13)</f>
        <v>115878</v>
      </c>
      <c r="D11" s="22">
        <f>SUM(D12:D13)</f>
        <v>115878</v>
      </c>
      <c r="E11" s="22"/>
    </row>
    <row r="12" spans="1:5" s="16" customFormat="1" ht="21" customHeight="1" x14ac:dyDescent="0.25">
      <c r="A12" s="23"/>
      <c r="B12" s="24" t="s">
        <v>63</v>
      </c>
      <c r="C12" s="25">
        <f>+D12+E12</f>
        <v>13878</v>
      </c>
      <c r="D12" s="25">
        <v>13878</v>
      </c>
      <c r="E12" s="25"/>
    </row>
    <row r="13" spans="1:5" s="16" customFormat="1" ht="21" customHeight="1" x14ac:dyDescent="0.25">
      <c r="A13" s="23"/>
      <c r="B13" s="24" t="s">
        <v>64</v>
      </c>
      <c r="C13" s="25">
        <f>+D13+E13</f>
        <v>102000</v>
      </c>
      <c r="D13" s="25">
        <v>102000</v>
      </c>
      <c r="E13" s="25"/>
    </row>
    <row r="14" spans="1:5" s="15" customFormat="1" ht="21" customHeight="1" x14ac:dyDescent="0.25">
      <c r="A14" s="20" t="s">
        <v>24</v>
      </c>
      <c r="B14" s="21" t="s">
        <v>62</v>
      </c>
      <c r="C14" s="22">
        <f>C10-C11-C25-C26</f>
        <v>441549</v>
      </c>
      <c r="D14" s="22"/>
      <c r="E14" s="22">
        <f>+C14</f>
        <v>441549</v>
      </c>
    </row>
    <row r="15" spans="1:5" ht="21" customHeight="1" x14ac:dyDescent="0.25">
      <c r="A15" s="23">
        <v>1</v>
      </c>
      <c r="B15" s="26" t="s">
        <v>53</v>
      </c>
      <c r="C15" s="25">
        <f t="shared" ref="C15:C26" si="0">+D15+E15</f>
        <v>216939</v>
      </c>
      <c r="D15" s="25"/>
      <c r="E15" s="25">
        <v>216939</v>
      </c>
    </row>
    <row r="16" spans="1:5" ht="21" customHeight="1" x14ac:dyDescent="0.25">
      <c r="A16" s="23">
        <v>2</v>
      </c>
      <c r="B16" s="26" t="s">
        <v>54</v>
      </c>
      <c r="C16" s="25">
        <f t="shared" si="0"/>
        <v>29208</v>
      </c>
      <c r="D16" s="25"/>
      <c r="E16" s="25">
        <v>29208</v>
      </c>
    </row>
    <row r="17" spans="1:5" ht="21" customHeight="1" x14ac:dyDescent="0.25">
      <c r="A17" s="23">
        <v>3</v>
      </c>
      <c r="B17" s="26" t="s">
        <v>55</v>
      </c>
      <c r="C17" s="25">
        <f t="shared" si="0"/>
        <v>2508</v>
      </c>
      <c r="D17" s="25"/>
      <c r="E17" s="25">
        <v>2508</v>
      </c>
    </row>
    <row r="18" spans="1:5" ht="21" customHeight="1" x14ac:dyDescent="0.25">
      <c r="A18" s="23">
        <v>4</v>
      </c>
      <c r="B18" s="26" t="s">
        <v>56</v>
      </c>
      <c r="C18" s="25">
        <f t="shared" si="0"/>
        <v>771</v>
      </c>
      <c r="D18" s="25"/>
      <c r="E18" s="25">
        <v>771</v>
      </c>
    </row>
    <row r="19" spans="1:5" ht="21" customHeight="1" x14ac:dyDescent="0.25">
      <c r="A19" s="23">
        <v>5</v>
      </c>
      <c r="B19" s="26" t="s">
        <v>40</v>
      </c>
      <c r="C19" s="25">
        <f t="shared" si="0"/>
        <v>589</v>
      </c>
      <c r="D19" s="25"/>
      <c r="E19" s="25">
        <v>589</v>
      </c>
    </row>
    <row r="20" spans="1:5" ht="21" customHeight="1" x14ac:dyDescent="0.25">
      <c r="A20" s="23">
        <v>6</v>
      </c>
      <c r="B20" s="26" t="s">
        <v>41</v>
      </c>
      <c r="C20" s="25">
        <f t="shared" si="0"/>
        <v>31680</v>
      </c>
      <c r="D20" s="25"/>
      <c r="E20" s="25">
        <v>31680</v>
      </c>
    </row>
    <row r="21" spans="1:5" ht="21" customHeight="1" x14ac:dyDescent="0.25">
      <c r="A21" s="23">
        <v>7</v>
      </c>
      <c r="B21" s="26" t="s">
        <v>42</v>
      </c>
      <c r="C21" s="25">
        <f t="shared" si="0"/>
        <v>34650</v>
      </c>
      <c r="D21" s="25"/>
      <c r="E21" s="25">
        <v>34650</v>
      </c>
    </row>
    <row r="22" spans="1:5" ht="37.5" customHeight="1" x14ac:dyDescent="0.25">
      <c r="A22" s="23">
        <v>8</v>
      </c>
      <c r="B22" s="26" t="s">
        <v>57</v>
      </c>
      <c r="C22" s="25">
        <f t="shared" si="0"/>
        <v>51484</v>
      </c>
      <c r="D22" s="25"/>
      <c r="E22" s="25">
        <v>51484</v>
      </c>
    </row>
    <row r="23" spans="1:5" ht="21" customHeight="1" x14ac:dyDescent="0.25">
      <c r="A23" s="23">
        <v>9</v>
      </c>
      <c r="B23" s="26" t="s">
        <v>58</v>
      </c>
      <c r="C23" s="25">
        <f t="shared" si="0"/>
        <v>56935</v>
      </c>
      <c r="D23" s="25"/>
      <c r="E23" s="25">
        <v>56935</v>
      </c>
    </row>
    <row r="24" spans="1:5" ht="21" customHeight="1" x14ac:dyDescent="0.25">
      <c r="A24" s="23">
        <v>10</v>
      </c>
      <c r="B24" s="26" t="s">
        <v>59</v>
      </c>
      <c r="C24" s="25">
        <f t="shared" si="0"/>
        <v>990</v>
      </c>
      <c r="D24" s="27"/>
      <c r="E24" s="25">
        <v>990</v>
      </c>
    </row>
    <row r="25" spans="1:5" s="15" customFormat="1" ht="21" customHeight="1" x14ac:dyDescent="0.25">
      <c r="A25" s="20" t="s">
        <v>26</v>
      </c>
      <c r="B25" s="30" t="s">
        <v>43</v>
      </c>
      <c r="C25" s="22">
        <f t="shared" si="0"/>
        <v>12929</v>
      </c>
      <c r="D25" s="103"/>
      <c r="E25" s="22">
        <v>12929</v>
      </c>
    </row>
    <row r="26" spans="1:5" s="15" customFormat="1" ht="39" customHeight="1" x14ac:dyDescent="0.25">
      <c r="A26" s="104" t="s">
        <v>28</v>
      </c>
      <c r="B26" s="105" t="s">
        <v>60</v>
      </c>
      <c r="C26" s="106">
        <f t="shared" si="0"/>
        <v>4691</v>
      </c>
      <c r="D26" s="107"/>
      <c r="E26" s="106">
        <v>4691</v>
      </c>
    </row>
  </sheetData>
  <mergeCells count="5">
    <mergeCell ref="A7:A8"/>
    <mergeCell ref="B7:B8"/>
    <mergeCell ref="C7:E7"/>
    <mergeCell ref="A3:E3"/>
    <mergeCell ref="A4:E4"/>
  </mergeCells>
  <pageMargins left="0.65" right="0.2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showZeros="0" tabSelected="1" view="pageBreakPreview" zoomScale="70" zoomScaleNormal="85" zoomScaleSheetLayoutView="70" workbookViewId="0">
      <selection activeCell="AP9" sqref="AP9"/>
    </sheetView>
  </sheetViews>
  <sheetFormatPr defaultColWidth="8" defaultRowHeight="18.75" x14ac:dyDescent="0.25"/>
  <cols>
    <col min="1" max="1" width="8" style="37"/>
    <col min="2" max="2" width="48.5703125" style="86" customWidth="1"/>
    <col min="3" max="3" width="15.5703125" style="86" hidden="1" customWidth="1"/>
    <col min="4" max="4" width="12.7109375" style="87" customWidth="1"/>
    <col min="5" max="5" width="15.42578125" style="38" customWidth="1"/>
    <col min="6" max="6" width="15.140625" style="38" customWidth="1"/>
    <col min="7" max="7" width="11.28515625" style="38" hidden="1" customWidth="1"/>
    <col min="8" max="8" width="11.5703125" style="38" hidden="1" customWidth="1"/>
    <col min="9" max="9" width="8.7109375" style="38" hidden="1" customWidth="1"/>
    <col min="10" max="10" width="0.42578125" style="38" hidden="1" customWidth="1"/>
    <col min="11" max="11" width="10.7109375" style="38" hidden="1" customWidth="1"/>
    <col min="12" max="12" width="7.5703125" style="38" hidden="1" customWidth="1"/>
    <col min="13" max="13" width="16.5703125" style="38" customWidth="1"/>
    <col min="14" max="14" width="11.5703125" style="38" customWidth="1"/>
    <col min="15" max="16" width="12.85546875" style="38" customWidth="1"/>
    <col min="17" max="17" width="12.42578125" style="38" customWidth="1"/>
    <col min="18" max="18" width="13.140625" style="38" customWidth="1"/>
    <col min="19" max="19" width="14" style="38" customWidth="1"/>
    <col min="20" max="23" width="12.5703125" style="38" hidden="1" customWidth="1"/>
    <col min="24" max="24" width="14.85546875" style="38" hidden="1" customWidth="1"/>
    <col min="25" max="25" width="12.5703125" style="38" hidden="1" customWidth="1"/>
    <col min="26" max="26" width="15.28515625" style="38" hidden="1" customWidth="1"/>
    <col min="27" max="27" width="14.42578125" style="38" hidden="1" customWidth="1"/>
    <col min="28" max="28" width="13.5703125" style="38" hidden="1" customWidth="1"/>
    <col min="29" max="29" width="11.28515625" style="38" hidden="1" customWidth="1"/>
    <col min="30" max="30" width="13.7109375" style="38" hidden="1" customWidth="1"/>
    <col min="31" max="31" width="13.85546875" style="38" hidden="1" customWidth="1"/>
    <col min="32" max="32" width="11.7109375" style="37" customWidth="1"/>
    <col min="33" max="33" width="16.140625" style="37" customWidth="1"/>
    <col min="34" max="35" width="9.5703125" style="37" bestFit="1" customWidth="1"/>
    <col min="36" max="252" width="8" style="37"/>
    <col min="253" max="253" width="48.5703125" style="37" customWidth="1"/>
    <col min="254" max="254" width="0" style="37" hidden="1" customWidth="1"/>
    <col min="255" max="255" width="12.7109375" style="37" customWidth="1"/>
    <col min="256" max="256" width="15.42578125" style="37" customWidth="1"/>
    <col min="257" max="257" width="15.140625" style="37" customWidth="1"/>
    <col min="258" max="263" width="0" style="37" hidden="1" customWidth="1"/>
    <col min="264" max="264" width="16.5703125" style="37" customWidth="1"/>
    <col min="265" max="265" width="11.5703125" style="37" customWidth="1"/>
    <col min="266" max="269" width="12.85546875" style="37" customWidth="1"/>
    <col min="270" max="270" width="11.85546875" style="37" customWidth="1"/>
    <col min="271" max="271" width="17.140625" style="37" customWidth="1"/>
    <col min="272" max="273" width="12.42578125" style="37" customWidth="1"/>
    <col min="274" max="274" width="13.140625" style="37" customWidth="1"/>
    <col min="275" max="275" width="14" style="37" customWidth="1"/>
    <col min="276" max="287" width="0" style="37" hidden="1" customWidth="1"/>
    <col min="288" max="288" width="11.7109375" style="37" customWidth="1"/>
    <col min="289" max="289" width="16.140625" style="37" customWidth="1"/>
    <col min="290" max="291" width="9.5703125" style="37" bestFit="1" customWidth="1"/>
    <col min="292" max="508" width="8" style="37"/>
    <col min="509" max="509" width="48.5703125" style="37" customWidth="1"/>
    <col min="510" max="510" width="0" style="37" hidden="1" customWidth="1"/>
    <col min="511" max="511" width="12.7109375" style="37" customWidth="1"/>
    <col min="512" max="512" width="15.42578125" style="37" customWidth="1"/>
    <col min="513" max="513" width="15.140625" style="37" customWidth="1"/>
    <col min="514" max="519" width="0" style="37" hidden="1" customWidth="1"/>
    <col min="520" max="520" width="16.5703125" style="37" customWidth="1"/>
    <col min="521" max="521" width="11.5703125" style="37" customWidth="1"/>
    <col min="522" max="525" width="12.85546875" style="37" customWidth="1"/>
    <col min="526" max="526" width="11.85546875" style="37" customWidth="1"/>
    <col min="527" max="527" width="17.140625" style="37" customWidth="1"/>
    <col min="528" max="529" width="12.42578125" style="37" customWidth="1"/>
    <col min="530" max="530" width="13.140625" style="37" customWidth="1"/>
    <col min="531" max="531" width="14" style="37" customWidth="1"/>
    <col min="532" max="543" width="0" style="37" hidden="1" customWidth="1"/>
    <col min="544" max="544" width="11.7109375" style="37" customWidth="1"/>
    <col min="545" max="545" width="16.140625" style="37" customWidth="1"/>
    <col min="546" max="547" width="9.5703125" style="37" bestFit="1" customWidth="1"/>
    <col min="548" max="764" width="8" style="37"/>
    <col min="765" max="765" width="48.5703125" style="37" customWidth="1"/>
    <col min="766" max="766" width="0" style="37" hidden="1" customWidth="1"/>
    <col min="767" max="767" width="12.7109375" style="37" customWidth="1"/>
    <col min="768" max="768" width="15.42578125" style="37" customWidth="1"/>
    <col min="769" max="769" width="15.140625" style="37" customWidth="1"/>
    <col min="770" max="775" width="0" style="37" hidden="1" customWidth="1"/>
    <col min="776" max="776" width="16.5703125" style="37" customWidth="1"/>
    <col min="777" max="777" width="11.5703125" style="37" customWidth="1"/>
    <col min="778" max="781" width="12.85546875" style="37" customWidth="1"/>
    <col min="782" max="782" width="11.85546875" style="37" customWidth="1"/>
    <col min="783" max="783" width="17.140625" style="37" customWidth="1"/>
    <col min="784" max="785" width="12.42578125" style="37" customWidth="1"/>
    <col min="786" max="786" width="13.140625" style="37" customWidth="1"/>
    <col min="787" max="787" width="14" style="37" customWidth="1"/>
    <col min="788" max="799" width="0" style="37" hidden="1" customWidth="1"/>
    <col min="800" max="800" width="11.7109375" style="37" customWidth="1"/>
    <col min="801" max="801" width="16.140625" style="37" customWidth="1"/>
    <col min="802" max="803" width="9.5703125" style="37" bestFit="1" customWidth="1"/>
    <col min="804" max="1020" width="8" style="37"/>
    <col min="1021" max="1021" width="48.5703125" style="37" customWidth="1"/>
    <col min="1022" max="1022" width="0" style="37" hidden="1" customWidth="1"/>
    <col min="1023" max="1023" width="12.7109375" style="37" customWidth="1"/>
    <col min="1024" max="1024" width="15.42578125" style="37" customWidth="1"/>
    <col min="1025" max="1025" width="15.140625" style="37" customWidth="1"/>
    <col min="1026" max="1031" width="0" style="37" hidden="1" customWidth="1"/>
    <col min="1032" max="1032" width="16.5703125" style="37" customWidth="1"/>
    <col min="1033" max="1033" width="11.5703125" style="37" customWidth="1"/>
    <col min="1034" max="1037" width="12.85546875" style="37" customWidth="1"/>
    <col min="1038" max="1038" width="11.85546875" style="37" customWidth="1"/>
    <col min="1039" max="1039" width="17.140625" style="37" customWidth="1"/>
    <col min="1040" max="1041" width="12.42578125" style="37" customWidth="1"/>
    <col min="1042" max="1042" width="13.140625" style="37" customWidth="1"/>
    <col min="1043" max="1043" width="14" style="37" customWidth="1"/>
    <col min="1044" max="1055" width="0" style="37" hidden="1" customWidth="1"/>
    <col min="1056" max="1056" width="11.7109375" style="37" customWidth="1"/>
    <col min="1057" max="1057" width="16.140625" style="37" customWidth="1"/>
    <col min="1058" max="1059" width="9.5703125" style="37" bestFit="1" customWidth="1"/>
    <col min="1060" max="1276" width="8" style="37"/>
    <col min="1277" max="1277" width="48.5703125" style="37" customWidth="1"/>
    <col min="1278" max="1278" width="0" style="37" hidden="1" customWidth="1"/>
    <col min="1279" max="1279" width="12.7109375" style="37" customWidth="1"/>
    <col min="1280" max="1280" width="15.42578125" style="37" customWidth="1"/>
    <col min="1281" max="1281" width="15.140625" style="37" customWidth="1"/>
    <col min="1282" max="1287" width="0" style="37" hidden="1" customWidth="1"/>
    <col min="1288" max="1288" width="16.5703125" style="37" customWidth="1"/>
    <col min="1289" max="1289" width="11.5703125" style="37" customWidth="1"/>
    <col min="1290" max="1293" width="12.85546875" style="37" customWidth="1"/>
    <col min="1294" max="1294" width="11.85546875" style="37" customWidth="1"/>
    <col min="1295" max="1295" width="17.140625" style="37" customWidth="1"/>
    <col min="1296" max="1297" width="12.42578125" style="37" customWidth="1"/>
    <col min="1298" max="1298" width="13.140625" style="37" customWidth="1"/>
    <col min="1299" max="1299" width="14" style="37" customWidth="1"/>
    <col min="1300" max="1311" width="0" style="37" hidden="1" customWidth="1"/>
    <col min="1312" max="1312" width="11.7109375" style="37" customWidth="1"/>
    <col min="1313" max="1313" width="16.140625" style="37" customWidth="1"/>
    <col min="1314" max="1315" width="9.5703125" style="37" bestFit="1" customWidth="1"/>
    <col min="1316" max="1532" width="8" style="37"/>
    <col min="1533" max="1533" width="48.5703125" style="37" customWidth="1"/>
    <col min="1534" max="1534" width="0" style="37" hidden="1" customWidth="1"/>
    <col min="1535" max="1535" width="12.7109375" style="37" customWidth="1"/>
    <col min="1536" max="1536" width="15.42578125" style="37" customWidth="1"/>
    <col min="1537" max="1537" width="15.140625" style="37" customWidth="1"/>
    <col min="1538" max="1543" width="0" style="37" hidden="1" customWidth="1"/>
    <col min="1544" max="1544" width="16.5703125" style="37" customWidth="1"/>
    <col min="1545" max="1545" width="11.5703125" style="37" customWidth="1"/>
    <col min="1546" max="1549" width="12.85546875" style="37" customWidth="1"/>
    <col min="1550" max="1550" width="11.85546875" style="37" customWidth="1"/>
    <col min="1551" max="1551" width="17.140625" style="37" customWidth="1"/>
    <col min="1552" max="1553" width="12.42578125" style="37" customWidth="1"/>
    <col min="1554" max="1554" width="13.140625" style="37" customWidth="1"/>
    <col min="1555" max="1555" width="14" style="37" customWidth="1"/>
    <col min="1556" max="1567" width="0" style="37" hidden="1" customWidth="1"/>
    <col min="1568" max="1568" width="11.7109375" style="37" customWidth="1"/>
    <col min="1569" max="1569" width="16.140625" style="37" customWidth="1"/>
    <col min="1570" max="1571" width="9.5703125" style="37" bestFit="1" customWidth="1"/>
    <col min="1572" max="1788" width="8" style="37"/>
    <col min="1789" max="1789" width="48.5703125" style="37" customWidth="1"/>
    <col min="1790" max="1790" width="0" style="37" hidden="1" customWidth="1"/>
    <col min="1791" max="1791" width="12.7109375" style="37" customWidth="1"/>
    <col min="1792" max="1792" width="15.42578125" style="37" customWidth="1"/>
    <col min="1793" max="1793" width="15.140625" style="37" customWidth="1"/>
    <col min="1794" max="1799" width="0" style="37" hidden="1" customWidth="1"/>
    <col min="1800" max="1800" width="16.5703125" style="37" customWidth="1"/>
    <col min="1801" max="1801" width="11.5703125" style="37" customWidth="1"/>
    <col min="1802" max="1805" width="12.85546875" style="37" customWidth="1"/>
    <col min="1806" max="1806" width="11.85546875" style="37" customWidth="1"/>
    <col min="1807" max="1807" width="17.140625" style="37" customWidth="1"/>
    <col min="1808" max="1809" width="12.42578125" style="37" customWidth="1"/>
    <col min="1810" max="1810" width="13.140625" style="37" customWidth="1"/>
    <col min="1811" max="1811" width="14" style="37" customWidth="1"/>
    <col min="1812" max="1823" width="0" style="37" hidden="1" customWidth="1"/>
    <col min="1824" max="1824" width="11.7109375" style="37" customWidth="1"/>
    <col min="1825" max="1825" width="16.140625" style="37" customWidth="1"/>
    <col min="1826" max="1827" width="9.5703125" style="37" bestFit="1" customWidth="1"/>
    <col min="1828" max="2044" width="8" style="37"/>
    <col min="2045" max="2045" width="48.5703125" style="37" customWidth="1"/>
    <col min="2046" max="2046" width="0" style="37" hidden="1" customWidth="1"/>
    <col min="2047" max="2047" width="12.7109375" style="37" customWidth="1"/>
    <col min="2048" max="2048" width="15.42578125" style="37" customWidth="1"/>
    <col min="2049" max="2049" width="15.140625" style="37" customWidth="1"/>
    <col min="2050" max="2055" width="0" style="37" hidden="1" customWidth="1"/>
    <col min="2056" max="2056" width="16.5703125" style="37" customWidth="1"/>
    <col min="2057" max="2057" width="11.5703125" style="37" customWidth="1"/>
    <col min="2058" max="2061" width="12.85546875" style="37" customWidth="1"/>
    <col min="2062" max="2062" width="11.85546875" style="37" customWidth="1"/>
    <col min="2063" max="2063" width="17.140625" style="37" customWidth="1"/>
    <col min="2064" max="2065" width="12.42578125" style="37" customWidth="1"/>
    <col min="2066" max="2066" width="13.140625" style="37" customWidth="1"/>
    <col min="2067" max="2067" width="14" style="37" customWidth="1"/>
    <col min="2068" max="2079" width="0" style="37" hidden="1" customWidth="1"/>
    <col min="2080" max="2080" width="11.7109375" style="37" customWidth="1"/>
    <col min="2081" max="2081" width="16.140625" style="37" customWidth="1"/>
    <col min="2082" max="2083" width="9.5703125" style="37" bestFit="1" customWidth="1"/>
    <col min="2084" max="2300" width="8" style="37"/>
    <col min="2301" max="2301" width="48.5703125" style="37" customWidth="1"/>
    <col min="2302" max="2302" width="0" style="37" hidden="1" customWidth="1"/>
    <col min="2303" max="2303" width="12.7109375" style="37" customWidth="1"/>
    <col min="2304" max="2304" width="15.42578125" style="37" customWidth="1"/>
    <col min="2305" max="2305" width="15.140625" style="37" customWidth="1"/>
    <col min="2306" max="2311" width="0" style="37" hidden="1" customWidth="1"/>
    <col min="2312" max="2312" width="16.5703125" style="37" customWidth="1"/>
    <col min="2313" max="2313" width="11.5703125" style="37" customWidth="1"/>
    <col min="2314" max="2317" width="12.85546875" style="37" customWidth="1"/>
    <col min="2318" max="2318" width="11.85546875" style="37" customWidth="1"/>
    <col min="2319" max="2319" width="17.140625" style="37" customWidth="1"/>
    <col min="2320" max="2321" width="12.42578125" style="37" customWidth="1"/>
    <col min="2322" max="2322" width="13.140625" style="37" customWidth="1"/>
    <col min="2323" max="2323" width="14" style="37" customWidth="1"/>
    <col min="2324" max="2335" width="0" style="37" hidden="1" customWidth="1"/>
    <col min="2336" max="2336" width="11.7109375" style="37" customWidth="1"/>
    <col min="2337" max="2337" width="16.140625" style="37" customWidth="1"/>
    <col min="2338" max="2339" width="9.5703125" style="37" bestFit="1" customWidth="1"/>
    <col min="2340" max="2556" width="8" style="37"/>
    <col min="2557" max="2557" width="48.5703125" style="37" customWidth="1"/>
    <col min="2558" max="2558" width="0" style="37" hidden="1" customWidth="1"/>
    <col min="2559" max="2559" width="12.7109375" style="37" customWidth="1"/>
    <col min="2560" max="2560" width="15.42578125" style="37" customWidth="1"/>
    <col min="2561" max="2561" width="15.140625" style="37" customWidth="1"/>
    <col min="2562" max="2567" width="0" style="37" hidden="1" customWidth="1"/>
    <col min="2568" max="2568" width="16.5703125" style="37" customWidth="1"/>
    <col min="2569" max="2569" width="11.5703125" style="37" customWidth="1"/>
    <col min="2570" max="2573" width="12.85546875" style="37" customWidth="1"/>
    <col min="2574" max="2574" width="11.85546875" style="37" customWidth="1"/>
    <col min="2575" max="2575" width="17.140625" style="37" customWidth="1"/>
    <col min="2576" max="2577" width="12.42578125" style="37" customWidth="1"/>
    <col min="2578" max="2578" width="13.140625" style="37" customWidth="1"/>
    <col min="2579" max="2579" width="14" style="37" customWidth="1"/>
    <col min="2580" max="2591" width="0" style="37" hidden="1" customWidth="1"/>
    <col min="2592" max="2592" width="11.7109375" style="37" customWidth="1"/>
    <col min="2593" max="2593" width="16.140625" style="37" customWidth="1"/>
    <col min="2594" max="2595" width="9.5703125" style="37" bestFit="1" customWidth="1"/>
    <col min="2596" max="2812" width="8" style="37"/>
    <col min="2813" max="2813" width="48.5703125" style="37" customWidth="1"/>
    <col min="2814" max="2814" width="0" style="37" hidden="1" customWidth="1"/>
    <col min="2815" max="2815" width="12.7109375" style="37" customWidth="1"/>
    <col min="2816" max="2816" width="15.42578125" style="37" customWidth="1"/>
    <col min="2817" max="2817" width="15.140625" style="37" customWidth="1"/>
    <col min="2818" max="2823" width="0" style="37" hidden="1" customWidth="1"/>
    <col min="2824" max="2824" width="16.5703125" style="37" customWidth="1"/>
    <col min="2825" max="2825" width="11.5703125" style="37" customWidth="1"/>
    <col min="2826" max="2829" width="12.85546875" style="37" customWidth="1"/>
    <col min="2830" max="2830" width="11.85546875" style="37" customWidth="1"/>
    <col min="2831" max="2831" width="17.140625" style="37" customWidth="1"/>
    <col min="2832" max="2833" width="12.42578125" style="37" customWidth="1"/>
    <col min="2834" max="2834" width="13.140625" style="37" customWidth="1"/>
    <col min="2835" max="2835" width="14" style="37" customWidth="1"/>
    <col min="2836" max="2847" width="0" style="37" hidden="1" customWidth="1"/>
    <col min="2848" max="2848" width="11.7109375" style="37" customWidth="1"/>
    <col min="2849" max="2849" width="16.140625" style="37" customWidth="1"/>
    <col min="2850" max="2851" width="9.5703125" style="37" bestFit="1" customWidth="1"/>
    <col min="2852" max="3068" width="8" style="37"/>
    <col min="3069" max="3069" width="48.5703125" style="37" customWidth="1"/>
    <col min="3070" max="3070" width="0" style="37" hidden="1" customWidth="1"/>
    <col min="3071" max="3071" width="12.7109375" style="37" customWidth="1"/>
    <col min="3072" max="3072" width="15.42578125" style="37" customWidth="1"/>
    <col min="3073" max="3073" width="15.140625" style="37" customWidth="1"/>
    <col min="3074" max="3079" width="0" style="37" hidden="1" customWidth="1"/>
    <col min="3080" max="3080" width="16.5703125" style="37" customWidth="1"/>
    <col min="3081" max="3081" width="11.5703125" style="37" customWidth="1"/>
    <col min="3082" max="3085" width="12.85546875" style="37" customWidth="1"/>
    <col min="3086" max="3086" width="11.85546875" style="37" customWidth="1"/>
    <col min="3087" max="3087" width="17.140625" style="37" customWidth="1"/>
    <col min="3088" max="3089" width="12.42578125" style="37" customWidth="1"/>
    <col min="3090" max="3090" width="13.140625" style="37" customWidth="1"/>
    <col min="3091" max="3091" width="14" style="37" customWidth="1"/>
    <col min="3092" max="3103" width="0" style="37" hidden="1" customWidth="1"/>
    <col min="3104" max="3104" width="11.7109375" style="37" customWidth="1"/>
    <col min="3105" max="3105" width="16.140625" style="37" customWidth="1"/>
    <col min="3106" max="3107" width="9.5703125" style="37" bestFit="1" customWidth="1"/>
    <col min="3108" max="3324" width="8" style="37"/>
    <col min="3325" max="3325" width="48.5703125" style="37" customWidth="1"/>
    <col min="3326" max="3326" width="0" style="37" hidden="1" customWidth="1"/>
    <col min="3327" max="3327" width="12.7109375" style="37" customWidth="1"/>
    <col min="3328" max="3328" width="15.42578125" style="37" customWidth="1"/>
    <col min="3329" max="3329" width="15.140625" style="37" customWidth="1"/>
    <col min="3330" max="3335" width="0" style="37" hidden="1" customWidth="1"/>
    <col min="3336" max="3336" width="16.5703125" style="37" customWidth="1"/>
    <col min="3337" max="3337" width="11.5703125" style="37" customWidth="1"/>
    <col min="3338" max="3341" width="12.85546875" style="37" customWidth="1"/>
    <col min="3342" max="3342" width="11.85546875" style="37" customWidth="1"/>
    <col min="3343" max="3343" width="17.140625" style="37" customWidth="1"/>
    <col min="3344" max="3345" width="12.42578125" style="37" customWidth="1"/>
    <col min="3346" max="3346" width="13.140625" style="37" customWidth="1"/>
    <col min="3347" max="3347" width="14" style="37" customWidth="1"/>
    <col min="3348" max="3359" width="0" style="37" hidden="1" customWidth="1"/>
    <col min="3360" max="3360" width="11.7109375" style="37" customWidth="1"/>
    <col min="3361" max="3361" width="16.140625" style="37" customWidth="1"/>
    <col min="3362" max="3363" width="9.5703125" style="37" bestFit="1" customWidth="1"/>
    <col min="3364" max="3580" width="8" style="37"/>
    <col min="3581" max="3581" width="48.5703125" style="37" customWidth="1"/>
    <col min="3582" max="3582" width="0" style="37" hidden="1" customWidth="1"/>
    <col min="3583" max="3583" width="12.7109375" style="37" customWidth="1"/>
    <col min="3584" max="3584" width="15.42578125" style="37" customWidth="1"/>
    <col min="3585" max="3585" width="15.140625" style="37" customWidth="1"/>
    <col min="3586" max="3591" width="0" style="37" hidden="1" customWidth="1"/>
    <col min="3592" max="3592" width="16.5703125" style="37" customWidth="1"/>
    <col min="3593" max="3593" width="11.5703125" style="37" customWidth="1"/>
    <col min="3594" max="3597" width="12.85546875" style="37" customWidth="1"/>
    <col min="3598" max="3598" width="11.85546875" style="37" customWidth="1"/>
    <col min="3599" max="3599" width="17.140625" style="37" customWidth="1"/>
    <col min="3600" max="3601" width="12.42578125" style="37" customWidth="1"/>
    <col min="3602" max="3602" width="13.140625" style="37" customWidth="1"/>
    <col min="3603" max="3603" width="14" style="37" customWidth="1"/>
    <col min="3604" max="3615" width="0" style="37" hidden="1" customWidth="1"/>
    <col min="3616" max="3616" width="11.7109375" style="37" customWidth="1"/>
    <col min="3617" max="3617" width="16.140625" style="37" customWidth="1"/>
    <col min="3618" max="3619" width="9.5703125" style="37" bestFit="1" customWidth="1"/>
    <col min="3620" max="3836" width="8" style="37"/>
    <col min="3837" max="3837" width="48.5703125" style="37" customWidth="1"/>
    <col min="3838" max="3838" width="0" style="37" hidden="1" customWidth="1"/>
    <col min="3839" max="3839" width="12.7109375" style="37" customWidth="1"/>
    <col min="3840" max="3840" width="15.42578125" style="37" customWidth="1"/>
    <col min="3841" max="3841" width="15.140625" style="37" customWidth="1"/>
    <col min="3842" max="3847" width="0" style="37" hidden="1" customWidth="1"/>
    <col min="3848" max="3848" width="16.5703125" style="37" customWidth="1"/>
    <col min="3849" max="3849" width="11.5703125" style="37" customWidth="1"/>
    <col min="3850" max="3853" width="12.85546875" style="37" customWidth="1"/>
    <col min="3854" max="3854" width="11.85546875" style="37" customWidth="1"/>
    <col min="3855" max="3855" width="17.140625" style="37" customWidth="1"/>
    <col min="3856" max="3857" width="12.42578125" style="37" customWidth="1"/>
    <col min="3858" max="3858" width="13.140625" style="37" customWidth="1"/>
    <col min="3859" max="3859" width="14" style="37" customWidth="1"/>
    <col min="3860" max="3871" width="0" style="37" hidden="1" customWidth="1"/>
    <col min="3872" max="3872" width="11.7109375" style="37" customWidth="1"/>
    <col min="3873" max="3873" width="16.140625" style="37" customWidth="1"/>
    <col min="3874" max="3875" width="9.5703125" style="37" bestFit="1" customWidth="1"/>
    <col min="3876" max="4092" width="8" style="37"/>
    <col min="4093" max="4093" width="48.5703125" style="37" customWidth="1"/>
    <col min="4094" max="4094" width="0" style="37" hidden="1" customWidth="1"/>
    <col min="4095" max="4095" width="12.7109375" style="37" customWidth="1"/>
    <col min="4096" max="4096" width="15.42578125" style="37" customWidth="1"/>
    <col min="4097" max="4097" width="15.140625" style="37" customWidth="1"/>
    <col min="4098" max="4103" width="0" style="37" hidden="1" customWidth="1"/>
    <col min="4104" max="4104" width="16.5703125" style="37" customWidth="1"/>
    <col min="4105" max="4105" width="11.5703125" style="37" customWidth="1"/>
    <col min="4106" max="4109" width="12.85546875" style="37" customWidth="1"/>
    <col min="4110" max="4110" width="11.85546875" style="37" customWidth="1"/>
    <col min="4111" max="4111" width="17.140625" style="37" customWidth="1"/>
    <col min="4112" max="4113" width="12.42578125" style="37" customWidth="1"/>
    <col min="4114" max="4114" width="13.140625" style="37" customWidth="1"/>
    <col min="4115" max="4115" width="14" style="37" customWidth="1"/>
    <col min="4116" max="4127" width="0" style="37" hidden="1" customWidth="1"/>
    <col min="4128" max="4128" width="11.7109375" style="37" customWidth="1"/>
    <col min="4129" max="4129" width="16.140625" style="37" customWidth="1"/>
    <col min="4130" max="4131" width="9.5703125" style="37" bestFit="1" customWidth="1"/>
    <col min="4132" max="4348" width="8" style="37"/>
    <col min="4349" max="4349" width="48.5703125" style="37" customWidth="1"/>
    <col min="4350" max="4350" width="0" style="37" hidden="1" customWidth="1"/>
    <col min="4351" max="4351" width="12.7109375" style="37" customWidth="1"/>
    <col min="4352" max="4352" width="15.42578125" style="37" customWidth="1"/>
    <col min="4353" max="4353" width="15.140625" style="37" customWidth="1"/>
    <col min="4354" max="4359" width="0" style="37" hidden="1" customWidth="1"/>
    <col min="4360" max="4360" width="16.5703125" style="37" customWidth="1"/>
    <col min="4361" max="4361" width="11.5703125" style="37" customWidth="1"/>
    <col min="4362" max="4365" width="12.85546875" style="37" customWidth="1"/>
    <col min="4366" max="4366" width="11.85546875" style="37" customWidth="1"/>
    <col min="4367" max="4367" width="17.140625" style="37" customWidth="1"/>
    <col min="4368" max="4369" width="12.42578125" style="37" customWidth="1"/>
    <col min="4370" max="4370" width="13.140625" style="37" customWidth="1"/>
    <col min="4371" max="4371" width="14" style="37" customWidth="1"/>
    <col min="4372" max="4383" width="0" style="37" hidden="1" customWidth="1"/>
    <col min="4384" max="4384" width="11.7109375" style="37" customWidth="1"/>
    <col min="4385" max="4385" width="16.140625" style="37" customWidth="1"/>
    <col min="4386" max="4387" width="9.5703125" style="37" bestFit="1" customWidth="1"/>
    <col min="4388" max="4604" width="8" style="37"/>
    <col min="4605" max="4605" width="48.5703125" style="37" customWidth="1"/>
    <col min="4606" max="4606" width="0" style="37" hidden="1" customWidth="1"/>
    <col min="4607" max="4607" width="12.7109375" style="37" customWidth="1"/>
    <col min="4608" max="4608" width="15.42578125" style="37" customWidth="1"/>
    <col min="4609" max="4609" width="15.140625" style="37" customWidth="1"/>
    <col min="4610" max="4615" width="0" style="37" hidden="1" customWidth="1"/>
    <col min="4616" max="4616" width="16.5703125" style="37" customWidth="1"/>
    <col min="4617" max="4617" width="11.5703125" style="37" customWidth="1"/>
    <col min="4618" max="4621" width="12.85546875" style="37" customWidth="1"/>
    <col min="4622" max="4622" width="11.85546875" style="37" customWidth="1"/>
    <col min="4623" max="4623" width="17.140625" style="37" customWidth="1"/>
    <col min="4624" max="4625" width="12.42578125" style="37" customWidth="1"/>
    <col min="4626" max="4626" width="13.140625" style="37" customWidth="1"/>
    <col min="4627" max="4627" width="14" style="37" customWidth="1"/>
    <col min="4628" max="4639" width="0" style="37" hidden="1" customWidth="1"/>
    <col min="4640" max="4640" width="11.7109375" style="37" customWidth="1"/>
    <col min="4641" max="4641" width="16.140625" style="37" customWidth="1"/>
    <col min="4642" max="4643" width="9.5703125" style="37" bestFit="1" customWidth="1"/>
    <col min="4644" max="4860" width="8" style="37"/>
    <col min="4861" max="4861" width="48.5703125" style="37" customWidth="1"/>
    <col min="4862" max="4862" width="0" style="37" hidden="1" customWidth="1"/>
    <col min="4863" max="4863" width="12.7109375" style="37" customWidth="1"/>
    <col min="4864" max="4864" width="15.42578125" style="37" customWidth="1"/>
    <col min="4865" max="4865" width="15.140625" style="37" customWidth="1"/>
    <col min="4866" max="4871" width="0" style="37" hidden="1" customWidth="1"/>
    <col min="4872" max="4872" width="16.5703125" style="37" customWidth="1"/>
    <col min="4873" max="4873" width="11.5703125" style="37" customWidth="1"/>
    <col min="4874" max="4877" width="12.85546875" style="37" customWidth="1"/>
    <col min="4878" max="4878" width="11.85546875" style="37" customWidth="1"/>
    <col min="4879" max="4879" width="17.140625" style="37" customWidth="1"/>
    <col min="4880" max="4881" width="12.42578125" style="37" customWidth="1"/>
    <col min="4882" max="4882" width="13.140625" style="37" customWidth="1"/>
    <col min="4883" max="4883" width="14" style="37" customWidth="1"/>
    <col min="4884" max="4895" width="0" style="37" hidden="1" customWidth="1"/>
    <col min="4896" max="4896" width="11.7109375" style="37" customWidth="1"/>
    <col min="4897" max="4897" width="16.140625" style="37" customWidth="1"/>
    <col min="4898" max="4899" width="9.5703125" style="37" bestFit="1" customWidth="1"/>
    <col min="4900" max="5116" width="8" style="37"/>
    <col min="5117" max="5117" width="48.5703125" style="37" customWidth="1"/>
    <col min="5118" max="5118" width="0" style="37" hidden="1" customWidth="1"/>
    <col min="5119" max="5119" width="12.7109375" style="37" customWidth="1"/>
    <col min="5120" max="5120" width="15.42578125" style="37" customWidth="1"/>
    <col min="5121" max="5121" width="15.140625" style="37" customWidth="1"/>
    <col min="5122" max="5127" width="0" style="37" hidden="1" customWidth="1"/>
    <col min="5128" max="5128" width="16.5703125" style="37" customWidth="1"/>
    <col min="5129" max="5129" width="11.5703125" style="37" customWidth="1"/>
    <col min="5130" max="5133" width="12.85546875" style="37" customWidth="1"/>
    <col min="5134" max="5134" width="11.85546875" style="37" customWidth="1"/>
    <col min="5135" max="5135" width="17.140625" style="37" customWidth="1"/>
    <col min="5136" max="5137" width="12.42578125" style="37" customWidth="1"/>
    <col min="5138" max="5138" width="13.140625" style="37" customWidth="1"/>
    <col min="5139" max="5139" width="14" style="37" customWidth="1"/>
    <col min="5140" max="5151" width="0" style="37" hidden="1" customWidth="1"/>
    <col min="5152" max="5152" width="11.7109375" style="37" customWidth="1"/>
    <col min="5153" max="5153" width="16.140625" style="37" customWidth="1"/>
    <col min="5154" max="5155" width="9.5703125" style="37" bestFit="1" customWidth="1"/>
    <col min="5156" max="5372" width="8" style="37"/>
    <col min="5373" max="5373" width="48.5703125" style="37" customWidth="1"/>
    <col min="5374" max="5374" width="0" style="37" hidden="1" customWidth="1"/>
    <col min="5375" max="5375" width="12.7109375" style="37" customWidth="1"/>
    <col min="5376" max="5376" width="15.42578125" style="37" customWidth="1"/>
    <col min="5377" max="5377" width="15.140625" style="37" customWidth="1"/>
    <col min="5378" max="5383" width="0" style="37" hidden="1" customWidth="1"/>
    <col min="5384" max="5384" width="16.5703125" style="37" customWidth="1"/>
    <col min="5385" max="5385" width="11.5703125" style="37" customWidth="1"/>
    <col min="5386" max="5389" width="12.85546875" style="37" customWidth="1"/>
    <col min="5390" max="5390" width="11.85546875" style="37" customWidth="1"/>
    <col min="5391" max="5391" width="17.140625" style="37" customWidth="1"/>
    <col min="5392" max="5393" width="12.42578125" style="37" customWidth="1"/>
    <col min="5394" max="5394" width="13.140625" style="37" customWidth="1"/>
    <col min="5395" max="5395" width="14" style="37" customWidth="1"/>
    <col min="5396" max="5407" width="0" style="37" hidden="1" customWidth="1"/>
    <col min="5408" max="5408" width="11.7109375" style="37" customWidth="1"/>
    <col min="5409" max="5409" width="16.140625" style="37" customWidth="1"/>
    <col min="5410" max="5411" width="9.5703125" style="37" bestFit="1" customWidth="1"/>
    <col min="5412" max="5628" width="8" style="37"/>
    <col min="5629" max="5629" width="48.5703125" style="37" customWidth="1"/>
    <col min="5630" max="5630" width="0" style="37" hidden="1" customWidth="1"/>
    <col min="5631" max="5631" width="12.7109375" style="37" customWidth="1"/>
    <col min="5632" max="5632" width="15.42578125" style="37" customWidth="1"/>
    <col min="5633" max="5633" width="15.140625" style="37" customWidth="1"/>
    <col min="5634" max="5639" width="0" style="37" hidden="1" customWidth="1"/>
    <col min="5640" max="5640" width="16.5703125" style="37" customWidth="1"/>
    <col min="5641" max="5641" width="11.5703125" style="37" customWidth="1"/>
    <col min="5642" max="5645" width="12.85546875" style="37" customWidth="1"/>
    <col min="5646" max="5646" width="11.85546875" style="37" customWidth="1"/>
    <col min="5647" max="5647" width="17.140625" style="37" customWidth="1"/>
    <col min="5648" max="5649" width="12.42578125" style="37" customWidth="1"/>
    <col min="5650" max="5650" width="13.140625" style="37" customWidth="1"/>
    <col min="5651" max="5651" width="14" style="37" customWidth="1"/>
    <col min="5652" max="5663" width="0" style="37" hidden="1" customWidth="1"/>
    <col min="5664" max="5664" width="11.7109375" style="37" customWidth="1"/>
    <col min="5665" max="5665" width="16.140625" style="37" customWidth="1"/>
    <col min="5666" max="5667" width="9.5703125" style="37" bestFit="1" customWidth="1"/>
    <col min="5668" max="5884" width="8" style="37"/>
    <col min="5885" max="5885" width="48.5703125" style="37" customWidth="1"/>
    <col min="5886" max="5886" width="0" style="37" hidden="1" customWidth="1"/>
    <col min="5887" max="5887" width="12.7109375" style="37" customWidth="1"/>
    <col min="5888" max="5888" width="15.42578125" style="37" customWidth="1"/>
    <col min="5889" max="5889" width="15.140625" style="37" customWidth="1"/>
    <col min="5890" max="5895" width="0" style="37" hidden="1" customWidth="1"/>
    <col min="5896" max="5896" width="16.5703125" style="37" customWidth="1"/>
    <col min="5897" max="5897" width="11.5703125" style="37" customWidth="1"/>
    <col min="5898" max="5901" width="12.85546875" style="37" customWidth="1"/>
    <col min="5902" max="5902" width="11.85546875" style="37" customWidth="1"/>
    <col min="5903" max="5903" width="17.140625" style="37" customWidth="1"/>
    <col min="5904" max="5905" width="12.42578125" style="37" customWidth="1"/>
    <col min="5906" max="5906" width="13.140625" style="37" customWidth="1"/>
    <col min="5907" max="5907" width="14" style="37" customWidth="1"/>
    <col min="5908" max="5919" width="0" style="37" hidden="1" customWidth="1"/>
    <col min="5920" max="5920" width="11.7109375" style="37" customWidth="1"/>
    <col min="5921" max="5921" width="16.140625" style="37" customWidth="1"/>
    <col min="5922" max="5923" width="9.5703125" style="37" bestFit="1" customWidth="1"/>
    <col min="5924" max="6140" width="8" style="37"/>
    <col min="6141" max="6141" width="48.5703125" style="37" customWidth="1"/>
    <col min="6142" max="6142" width="0" style="37" hidden="1" customWidth="1"/>
    <col min="6143" max="6143" width="12.7109375" style="37" customWidth="1"/>
    <col min="6144" max="6144" width="15.42578125" style="37" customWidth="1"/>
    <col min="6145" max="6145" width="15.140625" style="37" customWidth="1"/>
    <col min="6146" max="6151" width="0" style="37" hidden="1" customWidth="1"/>
    <col min="6152" max="6152" width="16.5703125" style="37" customWidth="1"/>
    <col min="6153" max="6153" width="11.5703125" style="37" customWidth="1"/>
    <col min="6154" max="6157" width="12.85546875" style="37" customWidth="1"/>
    <col min="6158" max="6158" width="11.85546875" style="37" customWidth="1"/>
    <col min="6159" max="6159" width="17.140625" style="37" customWidth="1"/>
    <col min="6160" max="6161" width="12.42578125" style="37" customWidth="1"/>
    <col min="6162" max="6162" width="13.140625" style="37" customWidth="1"/>
    <col min="6163" max="6163" width="14" style="37" customWidth="1"/>
    <col min="6164" max="6175" width="0" style="37" hidden="1" customWidth="1"/>
    <col min="6176" max="6176" width="11.7109375" style="37" customWidth="1"/>
    <col min="6177" max="6177" width="16.140625" style="37" customWidth="1"/>
    <col min="6178" max="6179" width="9.5703125" style="37" bestFit="1" customWidth="1"/>
    <col min="6180" max="6396" width="8" style="37"/>
    <col min="6397" max="6397" width="48.5703125" style="37" customWidth="1"/>
    <col min="6398" max="6398" width="0" style="37" hidden="1" customWidth="1"/>
    <col min="6399" max="6399" width="12.7109375" style="37" customWidth="1"/>
    <col min="6400" max="6400" width="15.42578125" style="37" customWidth="1"/>
    <col min="6401" max="6401" width="15.140625" style="37" customWidth="1"/>
    <col min="6402" max="6407" width="0" style="37" hidden="1" customWidth="1"/>
    <col min="6408" max="6408" width="16.5703125" style="37" customWidth="1"/>
    <col min="6409" max="6409" width="11.5703125" style="37" customWidth="1"/>
    <col min="6410" max="6413" width="12.85546875" style="37" customWidth="1"/>
    <col min="6414" max="6414" width="11.85546875" style="37" customWidth="1"/>
    <col min="6415" max="6415" width="17.140625" style="37" customWidth="1"/>
    <col min="6416" max="6417" width="12.42578125" style="37" customWidth="1"/>
    <col min="6418" max="6418" width="13.140625" style="37" customWidth="1"/>
    <col min="6419" max="6419" width="14" style="37" customWidth="1"/>
    <col min="6420" max="6431" width="0" style="37" hidden="1" customWidth="1"/>
    <col min="6432" max="6432" width="11.7109375" style="37" customWidth="1"/>
    <col min="6433" max="6433" width="16.140625" style="37" customWidth="1"/>
    <col min="6434" max="6435" width="9.5703125" style="37" bestFit="1" customWidth="1"/>
    <col min="6436" max="6652" width="8" style="37"/>
    <col min="6653" max="6653" width="48.5703125" style="37" customWidth="1"/>
    <col min="6654" max="6654" width="0" style="37" hidden="1" customWidth="1"/>
    <col min="6655" max="6655" width="12.7109375" style="37" customWidth="1"/>
    <col min="6656" max="6656" width="15.42578125" style="37" customWidth="1"/>
    <col min="6657" max="6657" width="15.140625" style="37" customWidth="1"/>
    <col min="6658" max="6663" width="0" style="37" hidden="1" customWidth="1"/>
    <col min="6664" max="6664" width="16.5703125" style="37" customWidth="1"/>
    <col min="6665" max="6665" width="11.5703125" style="37" customWidth="1"/>
    <col min="6666" max="6669" width="12.85546875" style="37" customWidth="1"/>
    <col min="6670" max="6670" width="11.85546875" style="37" customWidth="1"/>
    <col min="6671" max="6671" width="17.140625" style="37" customWidth="1"/>
    <col min="6672" max="6673" width="12.42578125" style="37" customWidth="1"/>
    <col min="6674" max="6674" width="13.140625" style="37" customWidth="1"/>
    <col min="6675" max="6675" width="14" style="37" customWidth="1"/>
    <col min="6676" max="6687" width="0" style="37" hidden="1" customWidth="1"/>
    <col min="6688" max="6688" width="11.7109375" style="37" customWidth="1"/>
    <col min="6689" max="6689" width="16.140625" style="37" customWidth="1"/>
    <col min="6690" max="6691" width="9.5703125" style="37" bestFit="1" customWidth="1"/>
    <col min="6692" max="6908" width="8" style="37"/>
    <col min="6909" max="6909" width="48.5703125" style="37" customWidth="1"/>
    <col min="6910" max="6910" width="0" style="37" hidden="1" customWidth="1"/>
    <col min="6911" max="6911" width="12.7109375" style="37" customWidth="1"/>
    <col min="6912" max="6912" width="15.42578125" style="37" customWidth="1"/>
    <col min="6913" max="6913" width="15.140625" style="37" customWidth="1"/>
    <col min="6914" max="6919" width="0" style="37" hidden="1" customWidth="1"/>
    <col min="6920" max="6920" width="16.5703125" style="37" customWidth="1"/>
    <col min="6921" max="6921" width="11.5703125" style="37" customWidth="1"/>
    <col min="6922" max="6925" width="12.85546875" style="37" customWidth="1"/>
    <col min="6926" max="6926" width="11.85546875" style="37" customWidth="1"/>
    <col min="6927" max="6927" width="17.140625" style="37" customWidth="1"/>
    <col min="6928" max="6929" width="12.42578125" style="37" customWidth="1"/>
    <col min="6930" max="6930" width="13.140625" style="37" customWidth="1"/>
    <col min="6931" max="6931" width="14" style="37" customWidth="1"/>
    <col min="6932" max="6943" width="0" style="37" hidden="1" customWidth="1"/>
    <col min="6944" max="6944" width="11.7109375" style="37" customWidth="1"/>
    <col min="6945" max="6945" width="16.140625" style="37" customWidth="1"/>
    <col min="6946" max="6947" width="9.5703125" style="37" bestFit="1" customWidth="1"/>
    <col min="6948" max="7164" width="8" style="37"/>
    <col min="7165" max="7165" width="48.5703125" style="37" customWidth="1"/>
    <col min="7166" max="7166" width="0" style="37" hidden="1" customWidth="1"/>
    <col min="7167" max="7167" width="12.7109375" style="37" customWidth="1"/>
    <col min="7168" max="7168" width="15.42578125" style="37" customWidth="1"/>
    <col min="7169" max="7169" width="15.140625" style="37" customWidth="1"/>
    <col min="7170" max="7175" width="0" style="37" hidden="1" customWidth="1"/>
    <col min="7176" max="7176" width="16.5703125" style="37" customWidth="1"/>
    <col min="7177" max="7177" width="11.5703125" style="37" customWidth="1"/>
    <col min="7178" max="7181" width="12.85546875" style="37" customWidth="1"/>
    <col min="7182" max="7182" width="11.85546875" style="37" customWidth="1"/>
    <col min="7183" max="7183" width="17.140625" style="37" customWidth="1"/>
    <col min="7184" max="7185" width="12.42578125" style="37" customWidth="1"/>
    <col min="7186" max="7186" width="13.140625" style="37" customWidth="1"/>
    <col min="7187" max="7187" width="14" style="37" customWidth="1"/>
    <col min="7188" max="7199" width="0" style="37" hidden="1" customWidth="1"/>
    <col min="7200" max="7200" width="11.7109375" style="37" customWidth="1"/>
    <col min="7201" max="7201" width="16.140625" style="37" customWidth="1"/>
    <col min="7202" max="7203" width="9.5703125" style="37" bestFit="1" customWidth="1"/>
    <col min="7204" max="7420" width="8" style="37"/>
    <col min="7421" max="7421" width="48.5703125" style="37" customWidth="1"/>
    <col min="7422" max="7422" width="0" style="37" hidden="1" customWidth="1"/>
    <col min="7423" max="7423" width="12.7109375" style="37" customWidth="1"/>
    <col min="7424" max="7424" width="15.42578125" style="37" customWidth="1"/>
    <col min="7425" max="7425" width="15.140625" style="37" customWidth="1"/>
    <col min="7426" max="7431" width="0" style="37" hidden="1" customWidth="1"/>
    <col min="7432" max="7432" width="16.5703125" style="37" customWidth="1"/>
    <col min="7433" max="7433" width="11.5703125" style="37" customWidth="1"/>
    <col min="7434" max="7437" width="12.85546875" style="37" customWidth="1"/>
    <col min="7438" max="7438" width="11.85546875" style="37" customWidth="1"/>
    <col min="7439" max="7439" width="17.140625" style="37" customWidth="1"/>
    <col min="7440" max="7441" width="12.42578125" style="37" customWidth="1"/>
    <col min="7442" max="7442" width="13.140625" style="37" customWidth="1"/>
    <col min="7443" max="7443" width="14" style="37" customWidth="1"/>
    <col min="7444" max="7455" width="0" style="37" hidden="1" customWidth="1"/>
    <col min="7456" max="7456" width="11.7109375" style="37" customWidth="1"/>
    <col min="7457" max="7457" width="16.140625" style="37" customWidth="1"/>
    <col min="7458" max="7459" width="9.5703125" style="37" bestFit="1" customWidth="1"/>
    <col min="7460" max="7676" width="8" style="37"/>
    <col min="7677" max="7677" width="48.5703125" style="37" customWidth="1"/>
    <col min="7678" max="7678" width="0" style="37" hidden="1" customWidth="1"/>
    <col min="7679" max="7679" width="12.7109375" style="37" customWidth="1"/>
    <col min="7680" max="7680" width="15.42578125" style="37" customWidth="1"/>
    <col min="7681" max="7681" width="15.140625" style="37" customWidth="1"/>
    <col min="7682" max="7687" width="0" style="37" hidden="1" customWidth="1"/>
    <col min="7688" max="7688" width="16.5703125" style="37" customWidth="1"/>
    <col min="7689" max="7689" width="11.5703125" style="37" customWidth="1"/>
    <col min="7690" max="7693" width="12.85546875" style="37" customWidth="1"/>
    <col min="7694" max="7694" width="11.85546875" style="37" customWidth="1"/>
    <col min="7695" max="7695" width="17.140625" style="37" customWidth="1"/>
    <col min="7696" max="7697" width="12.42578125" style="37" customWidth="1"/>
    <col min="7698" max="7698" width="13.140625" style="37" customWidth="1"/>
    <col min="7699" max="7699" width="14" style="37" customWidth="1"/>
    <col min="7700" max="7711" width="0" style="37" hidden="1" customWidth="1"/>
    <col min="7712" max="7712" width="11.7109375" style="37" customWidth="1"/>
    <col min="7713" max="7713" width="16.140625" style="37" customWidth="1"/>
    <col min="7714" max="7715" width="9.5703125" style="37" bestFit="1" customWidth="1"/>
    <col min="7716" max="7932" width="8" style="37"/>
    <col min="7933" max="7933" width="48.5703125" style="37" customWidth="1"/>
    <col min="7934" max="7934" width="0" style="37" hidden="1" customWidth="1"/>
    <col min="7935" max="7935" width="12.7109375" style="37" customWidth="1"/>
    <col min="7936" max="7936" width="15.42578125" style="37" customWidth="1"/>
    <col min="7937" max="7937" width="15.140625" style="37" customWidth="1"/>
    <col min="7938" max="7943" width="0" style="37" hidden="1" customWidth="1"/>
    <col min="7944" max="7944" width="16.5703125" style="37" customWidth="1"/>
    <col min="7945" max="7945" width="11.5703125" style="37" customWidth="1"/>
    <col min="7946" max="7949" width="12.85546875" style="37" customWidth="1"/>
    <col min="7950" max="7950" width="11.85546875" style="37" customWidth="1"/>
    <col min="7951" max="7951" width="17.140625" style="37" customWidth="1"/>
    <col min="7952" max="7953" width="12.42578125" style="37" customWidth="1"/>
    <col min="7954" max="7954" width="13.140625" style="37" customWidth="1"/>
    <col min="7955" max="7955" width="14" style="37" customWidth="1"/>
    <col min="7956" max="7967" width="0" style="37" hidden="1" customWidth="1"/>
    <col min="7968" max="7968" width="11.7109375" style="37" customWidth="1"/>
    <col min="7969" max="7969" width="16.140625" style="37" customWidth="1"/>
    <col min="7970" max="7971" width="9.5703125" style="37" bestFit="1" customWidth="1"/>
    <col min="7972" max="8188" width="8" style="37"/>
    <col min="8189" max="8189" width="48.5703125" style="37" customWidth="1"/>
    <col min="8190" max="8190" width="0" style="37" hidden="1" customWidth="1"/>
    <col min="8191" max="8191" width="12.7109375" style="37" customWidth="1"/>
    <col min="8192" max="8192" width="15.42578125" style="37" customWidth="1"/>
    <col min="8193" max="8193" width="15.140625" style="37" customWidth="1"/>
    <col min="8194" max="8199" width="0" style="37" hidden="1" customWidth="1"/>
    <col min="8200" max="8200" width="16.5703125" style="37" customWidth="1"/>
    <col min="8201" max="8201" width="11.5703125" style="37" customWidth="1"/>
    <col min="8202" max="8205" width="12.85546875" style="37" customWidth="1"/>
    <col min="8206" max="8206" width="11.85546875" style="37" customWidth="1"/>
    <col min="8207" max="8207" width="17.140625" style="37" customWidth="1"/>
    <col min="8208" max="8209" width="12.42578125" style="37" customWidth="1"/>
    <col min="8210" max="8210" width="13.140625" style="37" customWidth="1"/>
    <col min="8211" max="8211" width="14" style="37" customWidth="1"/>
    <col min="8212" max="8223" width="0" style="37" hidden="1" customWidth="1"/>
    <col min="8224" max="8224" width="11.7109375" style="37" customWidth="1"/>
    <col min="8225" max="8225" width="16.140625" style="37" customWidth="1"/>
    <col min="8226" max="8227" width="9.5703125" style="37" bestFit="1" customWidth="1"/>
    <col min="8228" max="8444" width="8" style="37"/>
    <col min="8445" max="8445" width="48.5703125" style="37" customWidth="1"/>
    <col min="8446" max="8446" width="0" style="37" hidden="1" customWidth="1"/>
    <col min="8447" max="8447" width="12.7109375" style="37" customWidth="1"/>
    <col min="8448" max="8448" width="15.42578125" style="37" customWidth="1"/>
    <col min="8449" max="8449" width="15.140625" style="37" customWidth="1"/>
    <col min="8450" max="8455" width="0" style="37" hidden="1" customWidth="1"/>
    <col min="8456" max="8456" width="16.5703125" style="37" customWidth="1"/>
    <col min="8457" max="8457" width="11.5703125" style="37" customWidth="1"/>
    <col min="8458" max="8461" width="12.85546875" style="37" customWidth="1"/>
    <col min="8462" max="8462" width="11.85546875" style="37" customWidth="1"/>
    <col min="8463" max="8463" width="17.140625" style="37" customWidth="1"/>
    <col min="8464" max="8465" width="12.42578125" style="37" customWidth="1"/>
    <col min="8466" max="8466" width="13.140625" style="37" customWidth="1"/>
    <col min="8467" max="8467" width="14" style="37" customWidth="1"/>
    <col min="8468" max="8479" width="0" style="37" hidden="1" customWidth="1"/>
    <col min="8480" max="8480" width="11.7109375" style="37" customWidth="1"/>
    <col min="8481" max="8481" width="16.140625" style="37" customWidth="1"/>
    <col min="8482" max="8483" width="9.5703125" style="37" bestFit="1" customWidth="1"/>
    <col min="8484" max="8700" width="8" style="37"/>
    <col min="8701" max="8701" width="48.5703125" style="37" customWidth="1"/>
    <col min="8702" max="8702" width="0" style="37" hidden="1" customWidth="1"/>
    <col min="8703" max="8703" width="12.7109375" style="37" customWidth="1"/>
    <col min="8704" max="8704" width="15.42578125" style="37" customWidth="1"/>
    <col min="8705" max="8705" width="15.140625" style="37" customWidth="1"/>
    <col min="8706" max="8711" width="0" style="37" hidden="1" customWidth="1"/>
    <col min="8712" max="8712" width="16.5703125" style="37" customWidth="1"/>
    <col min="8713" max="8713" width="11.5703125" style="37" customWidth="1"/>
    <col min="8714" max="8717" width="12.85546875" style="37" customWidth="1"/>
    <col min="8718" max="8718" width="11.85546875" style="37" customWidth="1"/>
    <col min="8719" max="8719" width="17.140625" style="37" customWidth="1"/>
    <col min="8720" max="8721" width="12.42578125" style="37" customWidth="1"/>
    <col min="8722" max="8722" width="13.140625" style="37" customWidth="1"/>
    <col min="8723" max="8723" width="14" style="37" customWidth="1"/>
    <col min="8724" max="8735" width="0" style="37" hidden="1" customWidth="1"/>
    <col min="8736" max="8736" width="11.7109375" style="37" customWidth="1"/>
    <col min="8737" max="8737" width="16.140625" style="37" customWidth="1"/>
    <col min="8738" max="8739" width="9.5703125" style="37" bestFit="1" customWidth="1"/>
    <col min="8740" max="8956" width="8" style="37"/>
    <col min="8957" max="8957" width="48.5703125" style="37" customWidth="1"/>
    <col min="8958" max="8958" width="0" style="37" hidden="1" customWidth="1"/>
    <col min="8959" max="8959" width="12.7109375" style="37" customWidth="1"/>
    <col min="8960" max="8960" width="15.42578125" style="37" customWidth="1"/>
    <col min="8961" max="8961" width="15.140625" style="37" customWidth="1"/>
    <col min="8962" max="8967" width="0" style="37" hidden="1" customWidth="1"/>
    <col min="8968" max="8968" width="16.5703125" style="37" customWidth="1"/>
    <col min="8969" max="8969" width="11.5703125" style="37" customWidth="1"/>
    <col min="8970" max="8973" width="12.85546875" style="37" customWidth="1"/>
    <col min="8974" max="8974" width="11.85546875" style="37" customWidth="1"/>
    <col min="8975" max="8975" width="17.140625" style="37" customWidth="1"/>
    <col min="8976" max="8977" width="12.42578125" style="37" customWidth="1"/>
    <col min="8978" max="8978" width="13.140625" style="37" customWidth="1"/>
    <col min="8979" max="8979" width="14" style="37" customWidth="1"/>
    <col min="8980" max="8991" width="0" style="37" hidden="1" customWidth="1"/>
    <col min="8992" max="8992" width="11.7109375" style="37" customWidth="1"/>
    <col min="8993" max="8993" width="16.140625" style="37" customWidth="1"/>
    <col min="8994" max="8995" width="9.5703125" style="37" bestFit="1" customWidth="1"/>
    <col min="8996" max="9212" width="8" style="37"/>
    <col min="9213" max="9213" width="48.5703125" style="37" customWidth="1"/>
    <col min="9214" max="9214" width="0" style="37" hidden="1" customWidth="1"/>
    <col min="9215" max="9215" width="12.7109375" style="37" customWidth="1"/>
    <col min="9216" max="9216" width="15.42578125" style="37" customWidth="1"/>
    <col min="9217" max="9217" width="15.140625" style="37" customWidth="1"/>
    <col min="9218" max="9223" width="0" style="37" hidden="1" customWidth="1"/>
    <col min="9224" max="9224" width="16.5703125" style="37" customWidth="1"/>
    <col min="9225" max="9225" width="11.5703125" style="37" customWidth="1"/>
    <col min="9226" max="9229" width="12.85546875" style="37" customWidth="1"/>
    <col min="9230" max="9230" width="11.85546875" style="37" customWidth="1"/>
    <col min="9231" max="9231" width="17.140625" style="37" customWidth="1"/>
    <col min="9232" max="9233" width="12.42578125" style="37" customWidth="1"/>
    <col min="9234" max="9234" width="13.140625" style="37" customWidth="1"/>
    <col min="9235" max="9235" width="14" style="37" customWidth="1"/>
    <col min="9236" max="9247" width="0" style="37" hidden="1" customWidth="1"/>
    <col min="9248" max="9248" width="11.7109375" style="37" customWidth="1"/>
    <col min="9249" max="9249" width="16.140625" style="37" customWidth="1"/>
    <col min="9250" max="9251" width="9.5703125" style="37" bestFit="1" customWidth="1"/>
    <col min="9252" max="9468" width="8" style="37"/>
    <col min="9469" max="9469" width="48.5703125" style="37" customWidth="1"/>
    <col min="9470" max="9470" width="0" style="37" hidden="1" customWidth="1"/>
    <col min="9471" max="9471" width="12.7109375" style="37" customWidth="1"/>
    <col min="9472" max="9472" width="15.42578125" style="37" customWidth="1"/>
    <col min="9473" max="9473" width="15.140625" style="37" customWidth="1"/>
    <col min="9474" max="9479" width="0" style="37" hidden="1" customWidth="1"/>
    <col min="9480" max="9480" width="16.5703125" style="37" customWidth="1"/>
    <col min="9481" max="9481" width="11.5703125" style="37" customWidth="1"/>
    <col min="9482" max="9485" width="12.85546875" style="37" customWidth="1"/>
    <col min="9486" max="9486" width="11.85546875" style="37" customWidth="1"/>
    <col min="9487" max="9487" width="17.140625" style="37" customWidth="1"/>
    <col min="9488" max="9489" width="12.42578125" style="37" customWidth="1"/>
    <col min="9490" max="9490" width="13.140625" style="37" customWidth="1"/>
    <col min="9491" max="9491" width="14" style="37" customWidth="1"/>
    <col min="9492" max="9503" width="0" style="37" hidden="1" customWidth="1"/>
    <col min="9504" max="9504" width="11.7109375" style="37" customWidth="1"/>
    <col min="9505" max="9505" width="16.140625" style="37" customWidth="1"/>
    <col min="9506" max="9507" width="9.5703125" style="37" bestFit="1" customWidth="1"/>
    <col min="9508" max="9724" width="8" style="37"/>
    <col min="9725" max="9725" width="48.5703125" style="37" customWidth="1"/>
    <col min="9726" max="9726" width="0" style="37" hidden="1" customWidth="1"/>
    <col min="9727" max="9727" width="12.7109375" style="37" customWidth="1"/>
    <col min="9728" max="9728" width="15.42578125" style="37" customWidth="1"/>
    <col min="9729" max="9729" width="15.140625" style="37" customWidth="1"/>
    <col min="9730" max="9735" width="0" style="37" hidden="1" customWidth="1"/>
    <col min="9736" max="9736" width="16.5703125" style="37" customWidth="1"/>
    <col min="9737" max="9737" width="11.5703125" style="37" customWidth="1"/>
    <col min="9738" max="9741" width="12.85546875" style="37" customWidth="1"/>
    <col min="9742" max="9742" width="11.85546875" style="37" customWidth="1"/>
    <col min="9743" max="9743" width="17.140625" style="37" customWidth="1"/>
    <col min="9744" max="9745" width="12.42578125" style="37" customWidth="1"/>
    <col min="9746" max="9746" width="13.140625" style="37" customWidth="1"/>
    <col min="9747" max="9747" width="14" style="37" customWidth="1"/>
    <col min="9748" max="9759" width="0" style="37" hidden="1" customWidth="1"/>
    <col min="9760" max="9760" width="11.7109375" style="37" customWidth="1"/>
    <col min="9761" max="9761" width="16.140625" style="37" customWidth="1"/>
    <col min="9762" max="9763" width="9.5703125" style="37" bestFit="1" customWidth="1"/>
    <col min="9764" max="9980" width="8" style="37"/>
    <col min="9981" max="9981" width="48.5703125" style="37" customWidth="1"/>
    <col min="9982" max="9982" width="0" style="37" hidden="1" customWidth="1"/>
    <col min="9983" max="9983" width="12.7109375" style="37" customWidth="1"/>
    <col min="9984" max="9984" width="15.42578125" style="37" customWidth="1"/>
    <col min="9985" max="9985" width="15.140625" style="37" customWidth="1"/>
    <col min="9986" max="9991" width="0" style="37" hidden="1" customWidth="1"/>
    <col min="9992" max="9992" width="16.5703125" style="37" customWidth="1"/>
    <col min="9993" max="9993" width="11.5703125" style="37" customWidth="1"/>
    <col min="9994" max="9997" width="12.85546875" style="37" customWidth="1"/>
    <col min="9998" max="9998" width="11.85546875" style="37" customWidth="1"/>
    <col min="9999" max="9999" width="17.140625" style="37" customWidth="1"/>
    <col min="10000" max="10001" width="12.42578125" style="37" customWidth="1"/>
    <col min="10002" max="10002" width="13.140625" style="37" customWidth="1"/>
    <col min="10003" max="10003" width="14" style="37" customWidth="1"/>
    <col min="10004" max="10015" width="0" style="37" hidden="1" customWidth="1"/>
    <col min="10016" max="10016" width="11.7109375" style="37" customWidth="1"/>
    <col min="10017" max="10017" width="16.140625" style="37" customWidth="1"/>
    <col min="10018" max="10019" width="9.5703125" style="37" bestFit="1" customWidth="1"/>
    <col min="10020" max="10236" width="8" style="37"/>
    <col min="10237" max="10237" width="48.5703125" style="37" customWidth="1"/>
    <col min="10238" max="10238" width="0" style="37" hidden="1" customWidth="1"/>
    <col min="10239" max="10239" width="12.7109375" style="37" customWidth="1"/>
    <col min="10240" max="10240" width="15.42578125" style="37" customWidth="1"/>
    <col min="10241" max="10241" width="15.140625" style="37" customWidth="1"/>
    <col min="10242" max="10247" width="0" style="37" hidden="1" customWidth="1"/>
    <col min="10248" max="10248" width="16.5703125" style="37" customWidth="1"/>
    <col min="10249" max="10249" width="11.5703125" style="37" customWidth="1"/>
    <col min="10250" max="10253" width="12.85546875" style="37" customWidth="1"/>
    <col min="10254" max="10254" width="11.85546875" style="37" customWidth="1"/>
    <col min="10255" max="10255" width="17.140625" style="37" customWidth="1"/>
    <col min="10256" max="10257" width="12.42578125" style="37" customWidth="1"/>
    <col min="10258" max="10258" width="13.140625" style="37" customWidth="1"/>
    <col min="10259" max="10259" width="14" style="37" customWidth="1"/>
    <col min="10260" max="10271" width="0" style="37" hidden="1" customWidth="1"/>
    <col min="10272" max="10272" width="11.7109375" style="37" customWidth="1"/>
    <col min="10273" max="10273" width="16.140625" style="37" customWidth="1"/>
    <col min="10274" max="10275" width="9.5703125" style="37" bestFit="1" customWidth="1"/>
    <col min="10276" max="10492" width="8" style="37"/>
    <col min="10493" max="10493" width="48.5703125" style="37" customWidth="1"/>
    <col min="10494" max="10494" width="0" style="37" hidden="1" customWidth="1"/>
    <col min="10495" max="10495" width="12.7109375" style="37" customWidth="1"/>
    <col min="10496" max="10496" width="15.42578125" style="37" customWidth="1"/>
    <col min="10497" max="10497" width="15.140625" style="37" customWidth="1"/>
    <col min="10498" max="10503" width="0" style="37" hidden="1" customWidth="1"/>
    <col min="10504" max="10504" width="16.5703125" style="37" customWidth="1"/>
    <col min="10505" max="10505" width="11.5703125" style="37" customWidth="1"/>
    <col min="10506" max="10509" width="12.85546875" style="37" customWidth="1"/>
    <col min="10510" max="10510" width="11.85546875" style="37" customWidth="1"/>
    <col min="10511" max="10511" width="17.140625" style="37" customWidth="1"/>
    <col min="10512" max="10513" width="12.42578125" style="37" customWidth="1"/>
    <col min="10514" max="10514" width="13.140625" style="37" customWidth="1"/>
    <col min="10515" max="10515" width="14" style="37" customWidth="1"/>
    <col min="10516" max="10527" width="0" style="37" hidden="1" customWidth="1"/>
    <col min="10528" max="10528" width="11.7109375" style="37" customWidth="1"/>
    <col min="10529" max="10529" width="16.140625" style="37" customWidth="1"/>
    <col min="10530" max="10531" width="9.5703125" style="37" bestFit="1" customWidth="1"/>
    <col min="10532" max="10748" width="8" style="37"/>
    <col min="10749" max="10749" width="48.5703125" style="37" customWidth="1"/>
    <col min="10750" max="10750" width="0" style="37" hidden="1" customWidth="1"/>
    <col min="10751" max="10751" width="12.7109375" style="37" customWidth="1"/>
    <col min="10752" max="10752" width="15.42578125" style="37" customWidth="1"/>
    <col min="10753" max="10753" width="15.140625" style="37" customWidth="1"/>
    <col min="10754" max="10759" width="0" style="37" hidden="1" customWidth="1"/>
    <col min="10760" max="10760" width="16.5703125" style="37" customWidth="1"/>
    <col min="10761" max="10761" width="11.5703125" style="37" customWidth="1"/>
    <col min="10762" max="10765" width="12.85546875" style="37" customWidth="1"/>
    <col min="10766" max="10766" width="11.85546875" style="37" customWidth="1"/>
    <col min="10767" max="10767" width="17.140625" style="37" customWidth="1"/>
    <col min="10768" max="10769" width="12.42578125" style="37" customWidth="1"/>
    <col min="10770" max="10770" width="13.140625" style="37" customWidth="1"/>
    <col min="10771" max="10771" width="14" style="37" customWidth="1"/>
    <col min="10772" max="10783" width="0" style="37" hidden="1" customWidth="1"/>
    <col min="10784" max="10784" width="11.7109375" style="37" customWidth="1"/>
    <col min="10785" max="10785" width="16.140625" style="37" customWidth="1"/>
    <col min="10786" max="10787" width="9.5703125" style="37" bestFit="1" customWidth="1"/>
    <col min="10788" max="11004" width="8" style="37"/>
    <col min="11005" max="11005" width="48.5703125" style="37" customWidth="1"/>
    <col min="11006" max="11006" width="0" style="37" hidden="1" customWidth="1"/>
    <col min="11007" max="11007" width="12.7109375" style="37" customWidth="1"/>
    <col min="11008" max="11008" width="15.42578125" style="37" customWidth="1"/>
    <col min="11009" max="11009" width="15.140625" style="37" customWidth="1"/>
    <col min="11010" max="11015" width="0" style="37" hidden="1" customWidth="1"/>
    <col min="11016" max="11016" width="16.5703125" style="37" customWidth="1"/>
    <col min="11017" max="11017" width="11.5703125" style="37" customWidth="1"/>
    <col min="11018" max="11021" width="12.85546875" style="37" customWidth="1"/>
    <col min="11022" max="11022" width="11.85546875" style="37" customWidth="1"/>
    <col min="11023" max="11023" width="17.140625" style="37" customWidth="1"/>
    <col min="11024" max="11025" width="12.42578125" style="37" customWidth="1"/>
    <col min="11026" max="11026" width="13.140625" style="37" customWidth="1"/>
    <col min="11027" max="11027" width="14" style="37" customWidth="1"/>
    <col min="11028" max="11039" width="0" style="37" hidden="1" customWidth="1"/>
    <col min="11040" max="11040" width="11.7109375" style="37" customWidth="1"/>
    <col min="11041" max="11041" width="16.140625" style="37" customWidth="1"/>
    <col min="11042" max="11043" width="9.5703125" style="37" bestFit="1" customWidth="1"/>
    <col min="11044" max="11260" width="8" style="37"/>
    <col min="11261" max="11261" width="48.5703125" style="37" customWidth="1"/>
    <col min="11262" max="11262" width="0" style="37" hidden="1" customWidth="1"/>
    <col min="11263" max="11263" width="12.7109375" style="37" customWidth="1"/>
    <col min="11264" max="11264" width="15.42578125" style="37" customWidth="1"/>
    <col min="11265" max="11265" width="15.140625" style="37" customWidth="1"/>
    <col min="11266" max="11271" width="0" style="37" hidden="1" customWidth="1"/>
    <col min="11272" max="11272" width="16.5703125" style="37" customWidth="1"/>
    <col min="11273" max="11273" width="11.5703125" style="37" customWidth="1"/>
    <col min="11274" max="11277" width="12.85546875" style="37" customWidth="1"/>
    <col min="11278" max="11278" width="11.85546875" style="37" customWidth="1"/>
    <col min="11279" max="11279" width="17.140625" style="37" customWidth="1"/>
    <col min="11280" max="11281" width="12.42578125" style="37" customWidth="1"/>
    <col min="11282" max="11282" width="13.140625" style="37" customWidth="1"/>
    <col min="11283" max="11283" width="14" style="37" customWidth="1"/>
    <col min="11284" max="11295" width="0" style="37" hidden="1" customWidth="1"/>
    <col min="11296" max="11296" width="11.7109375" style="37" customWidth="1"/>
    <col min="11297" max="11297" width="16.140625" style="37" customWidth="1"/>
    <col min="11298" max="11299" width="9.5703125" style="37" bestFit="1" customWidth="1"/>
    <col min="11300" max="11516" width="8" style="37"/>
    <col min="11517" max="11517" width="48.5703125" style="37" customWidth="1"/>
    <col min="11518" max="11518" width="0" style="37" hidden="1" customWidth="1"/>
    <col min="11519" max="11519" width="12.7109375" style="37" customWidth="1"/>
    <col min="11520" max="11520" width="15.42578125" style="37" customWidth="1"/>
    <col min="11521" max="11521" width="15.140625" style="37" customWidth="1"/>
    <col min="11522" max="11527" width="0" style="37" hidden="1" customWidth="1"/>
    <col min="11528" max="11528" width="16.5703125" style="37" customWidth="1"/>
    <col min="11529" max="11529" width="11.5703125" style="37" customWidth="1"/>
    <col min="11530" max="11533" width="12.85546875" style="37" customWidth="1"/>
    <col min="11534" max="11534" width="11.85546875" style="37" customWidth="1"/>
    <col min="11535" max="11535" width="17.140625" style="37" customWidth="1"/>
    <col min="11536" max="11537" width="12.42578125" style="37" customWidth="1"/>
    <col min="11538" max="11538" width="13.140625" style="37" customWidth="1"/>
    <col min="11539" max="11539" width="14" style="37" customWidth="1"/>
    <col min="11540" max="11551" width="0" style="37" hidden="1" customWidth="1"/>
    <col min="11552" max="11552" width="11.7109375" style="37" customWidth="1"/>
    <col min="11553" max="11553" width="16.140625" style="37" customWidth="1"/>
    <col min="11554" max="11555" width="9.5703125" style="37" bestFit="1" customWidth="1"/>
    <col min="11556" max="11772" width="8" style="37"/>
    <col min="11773" max="11773" width="48.5703125" style="37" customWidth="1"/>
    <col min="11774" max="11774" width="0" style="37" hidden="1" customWidth="1"/>
    <col min="11775" max="11775" width="12.7109375" style="37" customWidth="1"/>
    <col min="11776" max="11776" width="15.42578125" style="37" customWidth="1"/>
    <col min="11777" max="11777" width="15.140625" style="37" customWidth="1"/>
    <col min="11778" max="11783" width="0" style="37" hidden="1" customWidth="1"/>
    <col min="11784" max="11784" width="16.5703125" style="37" customWidth="1"/>
    <col min="11785" max="11785" width="11.5703125" style="37" customWidth="1"/>
    <col min="11786" max="11789" width="12.85546875" style="37" customWidth="1"/>
    <col min="11790" max="11790" width="11.85546875" style="37" customWidth="1"/>
    <col min="11791" max="11791" width="17.140625" style="37" customWidth="1"/>
    <col min="11792" max="11793" width="12.42578125" style="37" customWidth="1"/>
    <col min="11794" max="11794" width="13.140625" style="37" customWidth="1"/>
    <col min="11795" max="11795" width="14" style="37" customWidth="1"/>
    <col min="11796" max="11807" width="0" style="37" hidden="1" customWidth="1"/>
    <col min="11808" max="11808" width="11.7109375" style="37" customWidth="1"/>
    <col min="11809" max="11809" width="16.140625" style="37" customWidth="1"/>
    <col min="11810" max="11811" width="9.5703125" style="37" bestFit="1" customWidth="1"/>
    <col min="11812" max="12028" width="8" style="37"/>
    <col min="12029" max="12029" width="48.5703125" style="37" customWidth="1"/>
    <col min="12030" max="12030" width="0" style="37" hidden="1" customWidth="1"/>
    <col min="12031" max="12031" width="12.7109375" style="37" customWidth="1"/>
    <col min="12032" max="12032" width="15.42578125" style="37" customWidth="1"/>
    <col min="12033" max="12033" width="15.140625" style="37" customWidth="1"/>
    <col min="12034" max="12039" width="0" style="37" hidden="1" customWidth="1"/>
    <col min="12040" max="12040" width="16.5703125" style="37" customWidth="1"/>
    <col min="12041" max="12041" width="11.5703125" style="37" customWidth="1"/>
    <col min="12042" max="12045" width="12.85546875" style="37" customWidth="1"/>
    <col min="12046" max="12046" width="11.85546875" style="37" customWidth="1"/>
    <col min="12047" max="12047" width="17.140625" style="37" customWidth="1"/>
    <col min="12048" max="12049" width="12.42578125" style="37" customWidth="1"/>
    <col min="12050" max="12050" width="13.140625" style="37" customWidth="1"/>
    <col min="12051" max="12051" width="14" style="37" customWidth="1"/>
    <col min="12052" max="12063" width="0" style="37" hidden="1" customWidth="1"/>
    <col min="12064" max="12064" width="11.7109375" style="37" customWidth="1"/>
    <col min="12065" max="12065" width="16.140625" style="37" customWidth="1"/>
    <col min="12066" max="12067" width="9.5703125" style="37" bestFit="1" customWidth="1"/>
    <col min="12068" max="12284" width="8" style="37"/>
    <col min="12285" max="12285" width="48.5703125" style="37" customWidth="1"/>
    <col min="12286" max="12286" width="0" style="37" hidden="1" customWidth="1"/>
    <col min="12287" max="12287" width="12.7109375" style="37" customWidth="1"/>
    <col min="12288" max="12288" width="15.42578125" style="37" customWidth="1"/>
    <col min="12289" max="12289" width="15.140625" style="37" customWidth="1"/>
    <col min="12290" max="12295" width="0" style="37" hidden="1" customWidth="1"/>
    <col min="12296" max="12296" width="16.5703125" style="37" customWidth="1"/>
    <col min="12297" max="12297" width="11.5703125" style="37" customWidth="1"/>
    <col min="12298" max="12301" width="12.85546875" style="37" customWidth="1"/>
    <col min="12302" max="12302" width="11.85546875" style="37" customWidth="1"/>
    <col min="12303" max="12303" width="17.140625" style="37" customWidth="1"/>
    <col min="12304" max="12305" width="12.42578125" style="37" customWidth="1"/>
    <col min="12306" max="12306" width="13.140625" style="37" customWidth="1"/>
    <col min="12307" max="12307" width="14" style="37" customWidth="1"/>
    <col min="12308" max="12319" width="0" style="37" hidden="1" customWidth="1"/>
    <col min="12320" max="12320" width="11.7109375" style="37" customWidth="1"/>
    <col min="12321" max="12321" width="16.140625" style="37" customWidth="1"/>
    <col min="12322" max="12323" width="9.5703125" style="37" bestFit="1" customWidth="1"/>
    <col min="12324" max="12540" width="8" style="37"/>
    <col min="12541" max="12541" width="48.5703125" style="37" customWidth="1"/>
    <col min="12542" max="12542" width="0" style="37" hidden="1" customWidth="1"/>
    <col min="12543" max="12543" width="12.7109375" style="37" customWidth="1"/>
    <col min="12544" max="12544" width="15.42578125" style="37" customWidth="1"/>
    <col min="12545" max="12545" width="15.140625" style="37" customWidth="1"/>
    <col min="12546" max="12551" width="0" style="37" hidden="1" customWidth="1"/>
    <col min="12552" max="12552" width="16.5703125" style="37" customWidth="1"/>
    <col min="12553" max="12553" width="11.5703125" style="37" customWidth="1"/>
    <col min="12554" max="12557" width="12.85546875" style="37" customWidth="1"/>
    <col min="12558" max="12558" width="11.85546875" style="37" customWidth="1"/>
    <col min="12559" max="12559" width="17.140625" style="37" customWidth="1"/>
    <col min="12560" max="12561" width="12.42578125" style="37" customWidth="1"/>
    <col min="12562" max="12562" width="13.140625" style="37" customWidth="1"/>
    <col min="12563" max="12563" width="14" style="37" customWidth="1"/>
    <col min="12564" max="12575" width="0" style="37" hidden="1" customWidth="1"/>
    <col min="12576" max="12576" width="11.7109375" style="37" customWidth="1"/>
    <col min="12577" max="12577" width="16.140625" style="37" customWidth="1"/>
    <col min="12578" max="12579" width="9.5703125" style="37" bestFit="1" customWidth="1"/>
    <col min="12580" max="12796" width="8" style="37"/>
    <col min="12797" max="12797" width="48.5703125" style="37" customWidth="1"/>
    <col min="12798" max="12798" width="0" style="37" hidden="1" customWidth="1"/>
    <col min="12799" max="12799" width="12.7109375" style="37" customWidth="1"/>
    <col min="12800" max="12800" width="15.42578125" style="37" customWidth="1"/>
    <col min="12801" max="12801" width="15.140625" style="37" customWidth="1"/>
    <col min="12802" max="12807" width="0" style="37" hidden="1" customWidth="1"/>
    <col min="12808" max="12808" width="16.5703125" style="37" customWidth="1"/>
    <col min="12809" max="12809" width="11.5703125" style="37" customWidth="1"/>
    <col min="12810" max="12813" width="12.85546875" style="37" customWidth="1"/>
    <col min="12814" max="12814" width="11.85546875" style="37" customWidth="1"/>
    <col min="12815" max="12815" width="17.140625" style="37" customWidth="1"/>
    <col min="12816" max="12817" width="12.42578125" style="37" customWidth="1"/>
    <col min="12818" max="12818" width="13.140625" style="37" customWidth="1"/>
    <col min="12819" max="12819" width="14" style="37" customWidth="1"/>
    <col min="12820" max="12831" width="0" style="37" hidden="1" customWidth="1"/>
    <col min="12832" max="12832" width="11.7109375" style="37" customWidth="1"/>
    <col min="12833" max="12833" width="16.140625" style="37" customWidth="1"/>
    <col min="12834" max="12835" width="9.5703125" style="37" bestFit="1" customWidth="1"/>
    <col min="12836" max="13052" width="8" style="37"/>
    <col min="13053" max="13053" width="48.5703125" style="37" customWidth="1"/>
    <col min="13054" max="13054" width="0" style="37" hidden="1" customWidth="1"/>
    <col min="13055" max="13055" width="12.7109375" style="37" customWidth="1"/>
    <col min="13056" max="13056" width="15.42578125" style="37" customWidth="1"/>
    <col min="13057" max="13057" width="15.140625" style="37" customWidth="1"/>
    <col min="13058" max="13063" width="0" style="37" hidden="1" customWidth="1"/>
    <col min="13064" max="13064" width="16.5703125" style="37" customWidth="1"/>
    <col min="13065" max="13065" width="11.5703125" style="37" customWidth="1"/>
    <col min="13066" max="13069" width="12.85546875" style="37" customWidth="1"/>
    <col min="13070" max="13070" width="11.85546875" style="37" customWidth="1"/>
    <col min="13071" max="13071" width="17.140625" style="37" customWidth="1"/>
    <col min="13072" max="13073" width="12.42578125" style="37" customWidth="1"/>
    <col min="13074" max="13074" width="13.140625" style="37" customWidth="1"/>
    <col min="13075" max="13075" width="14" style="37" customWidth="1"/>
    <col min="13076" max="13087" width="0" style="37" hidden="1" customWidth="1"/>
    <col min="13088" max="13088" width="11.7109375" style="37" customWidth="1"/>
    <col min="13089" max="13089" width="16.140625" style="37" customWidth="1"/>
    <col min="13090" max="13091" width="9.5703125" style="37" bestFit="1" customWidth="1"/>
    <col min="13092" max="13308" width="8" style="37"/>
    <col min="13309" max="13309" width="48.5703125" style="37" customWidth="1"/>
    <col min="13310" max="13310" width="0" style="37" hidden="1" customWidth="1"/>
    <col min="13311" max="13311" width="12.7109375" style="37" customWidth="1"/>
    <col min="13312" max="13312" width="15.42578125" style="37" customWidth="1"/>
    <col min="13313" max="13313" width="15.140625" style="37" customWidth="1"/>
    <col min="13314" max="13319" width="0" style="37" hidden="1" customWidth="1"/>
    <col min="13320" max="13320" width="16.5703125" style="37" customWidth="1"/>
    <col min="13321" max="13321" width="11.5703125" style="37" customWidth="1"/>
    <col min="13322" max="13325" width="12.85546875" style="37" customWidth="1"/>
    <col min="13326" max="13326" width="11.85546875" style="37" customWidth="1"/>
    <col min="13327" max="13327" width="17.140625" style="37" customWidth="1"/>
    <col min="13328" max="13329" width="12.42578125" style="37" customWidth="1"/>
    <col min="13330" max="13330" width="13.140625" style="37" customWidth="1"/>
    <col min="13331" max="13331" width="14" style="37" customWidth="1"/>
    <col min="13332" max="13343" width="0" style="37" hidden="1" customWidth="1"/>
    <col min="13344" max="13344" width="11.7109375" style="37" customWidth="1"/>
    <col min="13345" max="13345" width="16.140625" style="37" customWidth="1"/>
    <col min="13346" max="13347" width="9.5703125" style="37" bestFit="1" customWidth="1"/>
    <col min="13348" max="13564" width="8" style="37"/>
    <col min="13565" max="13565" width="48.5703125" style="37" customWidth="1"/>
    <col min="13566" max="13566" width="0" style="37" hidden="1" customWidth="1"/>
    <col min="13567" max="13567" width="12.7109375" style="37" customWidth="1"/>
    <col min="13568" max="13568" width="15.42578125" style="37" customWidth="1"/>
    <col min="13569" max="13569" width="15.140625" style="37" customWidth="1"/>
    <col min="13570" max="13575" width="0" style="37" hidden="1" customWidth="1"/>
    <col min="13576" max="13576" width="16.5703125" style="37" customWidth="1"/>
    <col min="13577" max="13577" width="11.5703125" style="37" customWidth="1"/>
    <col min="13578" max="13581" width="12.85546875" style="37" customWidth="1"/>
    <col min="13582" max="13582" width="11.85546875" style="37" customWidth="1"/>
    <col min="13583" max="13583" width="17.140625" style="37" customWidth="1"/>
    <col min="13584" max="13585" width="12.42578125" style="37" customWidth="1"/>
    <col min="13586" max="13586" width="13.140625" style="37" customWidth="1"/>
    <col min="13587" max="13587" width="14" style="37" customWidth="1"/>
    <col min="13588" max="13599" width="0" style="37" hidden="1" customWidth="1"/>
    <col min="13600" max="13600" width="11.7109375" style="37" customWidth="1"/>
    <col min="13601" max="13601" width="16.140625" style="37" customWidth="1"/>
    <col min="13602" max="13603" width="9.5703125" style="37" bestFit="1" customWidth="1"/>
    <col min="13604" max="13820" width="8" style="37"/>
    <col min="13821" max="13821" width="48.5703125" style="37" customWidth="1"/>
    <col min="13822" max="13822" width="0" style="37" hidden="1" customWidth="1"/>
    <col min="13823" max="13823" width="12.7109375" style="37" customWidth="1"/>
    <col min="13824" max="13824" width="15.42578125" style="37" customWidth="1"/>
    <col min="13825" max="13825" width="15.140625" style="37" customWidth="1"/>
    <col min="13826" max="13831" width="0" style="37" hidden="1" customWidth="1"/>
    <col min="13832" max="13832" width="16.5703125" style="37" customWidth="1"/>
    <col min="13833" max="13833" width="11.5703125" style="37" customWidth="1"/>
    <col min="13834" max="13837" width="12.85546875" style="37" customWidth="1"/>
    <col min="13838" max="13838" width="11.85546875" style="37" customWidth="1"/>
    <col min="13839" max="13839" width="17.140625" style="37" customWidth="1"/>
    <col min="13840" max="13841" width="12.42578125" style="37" customWidth="1"/>
    <col min="13842" max="13842" width="13.140625" style="37" customWidth="1"/>
    <col min="13843" max="13843" width="14" style="37" customWidth="1"/>
    <col min="13844" max="13855" width="0" style="37" hidden="1" customWidth="1"/>
    <col min="13856" max="13856" width="11.7109375" style="37" customWidth="1"/>
    <col min="13857" max="13857" width="16.140625" style="37" customWidth="1"/>
    <col min="13858" max="13859" width="9.5703125" style="37" bestFit="1" customWidth="1"/>
    <col min="13860" max="14076" width="8" style="37"/>
    <col min="14077" max="14077" width="48.5703125" style="37" customWidth="1"/>
    <col min="14078" max="14078" width="0" style="37" hidden="1" customWidth="1"/>
    <col min="14079" max="14079" width="12.7109375" style="37" customWidth="1"/>
    <col min="14080" max="14080" width="15.42578125" style="37" customWidth="1"/>
    <col min="14081" max="14081" width="15.140625" style="37" customWidth="1"/>
    <col min="14082" max="14087" width="0" style="37" hidden="1" customWidth="1"/>
    <col min="14088" max="14088" width="16.5703125" style="37" customWidth="1"/>
    <col min="14089" max="14089" width="11.5703125" style="37" customWidth="1"/>
    <col min="14090" max="14093" width="12.85546875" style="37" customWidth="1"/>
    <col min="14094" max="14094" width="11.85546875" style="37" customWidth="1"/>
    <col min="14095" max="14095" width="17.140625" style="37" customWidth="1"/>
    <col min="14096" max="14097" width="12.42578125" style="37" customWidth="1"/>
    <col min="14098" max="14098" width="13.140625" style="37" customWidth="1"/>
    <col min="14099" max="14099" width="14" style="37" customWidth="1"/>
    <col min="14100" max="14111" width="0" style="37" hidden="1" customWidth="1"/>
    <col min="14112" max="14112" width="11.7109375" style="37" customWidth="1"/>
    <col min="14113" max="14113" width="16.140625" style="37" customWidth="1"/>
    <col min="14114" max="14115" width="9.5703125" style="37" bestFit="1" customWidth="1"/>
    <col min="14116" max="14332" width="8" style="37"/>
    <col min="14333" max="14333" width="48.5703125" style="37" customWidth="1"/>
    <col min="14334" max="14334" width="0" style="37" hidden="1" customWidth="1"/>
    <col min="14335" max="14335" width="12.7109375" style="37" customWidth="1"/>
    <col min="14336" max="14336" width="15.42578125" style="37" customWidth="1"/>
    <col min="14337" max="14337" width="15.140625" style="37" customWidth="1"/>
    <col min="14338" max="14343" width="0" style="37" hidden="1" customWidth="1"/>
    <col min="14344" max="14344" width="16.5703125" style="37" customWidth="1"/>
    <col min="14345" max="14345" width="11.5703125" style="37" customWidth="1"/>
    <col min="14346" max="14349" width="12.85546875" style="37" customWidth="1"/>
    <col min="14350" max="14350" width="11.85546875" style="37" customWidth="1"/>
    <col min="14351" max="14351" width="17.140625" style="37" customWidth="1"/>
    <col min="14352" max="14353" width="12.42578125" style="37" customWidth="1"/>
    <col min="14354" max="14354" width="13.140625" style="37" customWidth="1"/>
    <col min="14355" max="14355" width="14" style="37" customWidth="1"/>
    <col min="14356" max="14367" width="0" style="37" hidden="1" customWidth="1"/>
    <col min="14368" max="14368" width="11.7109375" style="37" customWidth="1"/>
    <col min="14369" max="14369" width="16.140625" style="37" customWidth="1"/>
    <col min="14370" max="14371" width="9.5703125" style="37" bestFit="1" customWidth="1"/>
    <col min="14372" max="14588" width="8" style="37"/>
    <col min="14589" max="14589" width="48.5703125" style="37" customWidth="1"/>
    <col min="14590" max="14590" width="0" style="37" hidden="1" customWidth="1"/>
    <col min="14591" max="14591" width="12.7109375" style="37" customWidth="1"/>
    <col min="14592" max="14592" width="15.42578125" style="37" customWidth="1"/>
    <col min="14593" max="14593" width="15.140625" style="37" customWidth="1"/>
    <col min="14594" max="14599" width="0" style="37" hidden="1" customWidth="1"/>
    <col min="14600" max="14600" width="16.5703125" style="37" customWidth="1"/>
    <col min="14601" max="14601" width="11.5703125" style="37" customWidth="1"/>
    <col min="14602" max="14605" width="12.85546875" style="37" customWidth="1"/>
    <col min="14606" max="14606" width="11.85546875" style="37" customWidth="1"/>
    <col min="14607" max="14607" width="17.140625" style="37" customWidth="1"/>
    <col min="14608" max="14609" width="12.42578125" style="37" customWidth="1"/>
    <col min="14610" max="14610" width="13.140625" style="37" customWidth="1"/>
    <col min="14611" max="14611" width="14" style="37" customWidth="1"/>
    <col min="14612" max="14623" width="0" style="37" hidden="1" customWidth="1"/>
    <col min="14624" max="14624" width="11.7109375" style="37" customWidth="1"/>
    <col min="14625" max="14625" width="16.140625" style="37" customWidth="1"/>
    <col min="14626" max="14627" width="9.5703125" style="37" bestFit="1" customWidth="1"/>
    <col min="14628" max="14844" width="8" style="37"/>
    <col min="14845" max="14845" width="48.5703125" style="37" customWidth="1"/>
    <col min="14846" max="14846" width="0" style="37" hidden="1" customWidth="1"/>
    <col min="14847" max="14847" width="12.7109375" style="37" customWidth="1"/>
    <col min="14848" max="14848" width="15.42578125" style="37" customWidth="1"/>
    <col min="14849" max="14849" width="15.140625" style="37" customWidth="1"/>
    <col min="14850" max="14855" width="0" style="37" hidden="1" customWidth="1"/>
    <col min="14856" max="14856" width="16.5703125" style="37" customWidth="1"/>
    <col min="14857" max="14857" width="11.5703125" style="37" customWidth="1"/>
    <col min="14858" max="14861" width="12.85546875" style="37" customWidth="1"/>
    <col min="14862" max="14862" width="11.85546875" style="37" customWidth="1"/>
    <col min="14863" max="14863" width="17.140625" style="37" customWidth="1"/>
    <col min="14864" max="14865" width="12.42578125" style="37" customWidth="1"/>
    <col min="14866" max="14866" width="13.140625" style="37" customWidth="1"/>
    <col min="14867" max="14867" width="14" style="37" customWidth="1"/>
    <col min="14868" max="14879" width="0" style="37" hidden="1" customWidth="1"/>
    <col min="14880" max="14880" width="11.7109375" style="37" customWidth="1"/>
    <col min="14881" max="14881" width="16.140625" style="37" customWidth="1"/>
    <col min="14882" max="14883" width="9.5703125" style="37" bestFit="1" customWidth="1"/>
    <col min="14884" max="15100" width="8" style="37"/>
    <col min="15101" max="15101" width="48.5703125" style="37" customWidth="1"/>
    <col min="15102" max="15102" width="0" style="37" hidden="1" customWidth="1"/>
    <col min="15103" max="15103" width="12.7109375" style="37" customWidth="1"/>
    <col min="15104" max="15104" width="15.42578125" style="37" customWidth="1"/>
    <col min="15105" max="15105" width="15.140625" style="37" customWidth="1"/>
    <col min="15106" max="15111" width="0" style="37" hidden="1" customWidth="1"/>
    <col min="15112" max="15112" width="16.5703125" style="37" customWidth="1"/>
    <col min="15113" max="15113" width="11.5703125" style="37" customWidth="1"/>
    <col min="15114" max="15117" width="12.85546875" style="37" customWidth="1"/>
    <col min="15118" max="15118" width="11.85546875" style="37" customWidth="1"/>
    <col min="15119" max="15119" width="17.140625" style="37" customWidth="1"/>
    <col min="15120" max="15121" width="12.42578125" style="37" customWidth="1"/>
    <col min="15122" max="15122" width="13.140625" style="37" customWidth="1"/>
    <col min="15123" max="15123" width="14" style="37" customWidth="1"/>
    <col min="15124" max="15135" width="0" style="37" hidden="1" customWidth="1"/>
    <col min="15136" max="15136" width="11.7109375" style="37" customWidth="1"/>
    <col min="15137" max="15137" width="16.140625" style="37" customWidth="1"/>
    <col min="15138" max="15139" width="9.5703125" style="37" bestFit="1" customWidth="1"/>
    <col min="15140" max="15356" width="8" style="37"/>
    <col min="15357" max="15357" width="48.5703125" style="37" customWidth="1"/>
    <col min="15358" max="15358" width="0" style="37" hidden="1" customWidth="1"/>
    <col min="15359" max="15359" width="12.7109375" style="37" customWidth="1"/>
    <col min="15360" max="15360" width="15.42578125" style="37" customWidth="1"/>
    <col min="15361" max="15361" width="15.140625" style="37" customWidth="1"/>
    <col min="15362" max="15367" width="0" style="37" hidden="1" customWidth="1"/>
    <col min="15368" max="15368" width="16.5703125" style="37" customWidth="1"/>
    <col min="15369" max="15369" width="11.5703125" style="37" customWidth="1"/>
    <col min="15370" max="15373" width="12.85546875" style="37" customWidth="1"/>
    <col min="15374" max="15374" width="11.85546875" style="37" customWidth="1"/>
    <col min="15375" max="15375" width="17.140625" style="37" customWidth="1"/>
    <col min="15376" max="15377" width="12.42578125" style="37" customWidth="1"/>
    <col min="15378" max="15378" width="13.140625" style="37" customWidth="1"/>
    <col min="15379" max="15379" width="14" style="37" customWidth="1"/>
    <col min="15380" max="15391" width="0" style="37" hidden="1" customWidth="1"/>
    <col min="15392" max="15392" width="11.7109375" style="37" customWidth="1"/>
    <col min="15393" max="15393" width="16.140625" style="37" customWidth="1"/>
    <col min="15394" max="15395" width="9.5703125" style="37" bestFit="1" customWidth="1"/>
    <col min="15396" max="15612" width="8" style="37"/>
    <col min="15613" max="15613" width="48.5703125" style="37" customWidth="1"/>
    <col min="15614" max="15614" width="0" style="37" hidden="1" customWidth="1"/>
    <col min="15615" max="15615" width="12.7109375" style="37" customWidth="1"/>
    <col min="15616" max="15616" width="15.42578125" style="37" customWidth="1"/>
    <col min="15617" max="15617" width="15.140625" style="37" customWidth="1"/>
    <col min="15618" max="15623" width="0" style="37" hidden="1" customWidth="1"/>
    <col min="15624" max="15624" width="16.5703125" style="37" customWidth="1"/>
    <col min="15625" max="15625" width="11.5703125" style="37" customWidth="1"/>
    <col min="15626" max="15629" width="12.85546875" style="37" customWidth="1"/>
    <col min="15630" max="15630" width="11.85546875" style="37" customWidth="1"/>
    <col min="15631" max="15631" width="17.140625" style="37" customWidth="1"/>
    <col min="15632" max="15633" width="12.42578125" style="37" customWidth="1"/>
    <col min="15634" max="15634" width="13.140625" style="37" customWidth="1"/>
    <col min="15635" max="15635" width="14" style="37" customWidth="1"/>
    <col min="15636" max="15647" width="0" style="37" hidden="1" customWidth="1"/>
    <col min="15648" max="15648" width="11.7109375" style="37" customWidth="1"/>
    <col min="15649" max="15649" width="16.140625" style="37" customWidth="1"/>
    <col min="15650" max="15651" width="9.5703125" style="37" bestFit="1" customWidth="1"/>
    <col min="15652" max="15868" width="8" style="37"/>
    <col min="15869" max="15869" width="48.5703125" style="37" customWidth="1"/>
    <col min="15870" max="15870" width="0" style="37" hidden="1" customWidth="1"/>
    <col min="15871" max="15871" width="12.7109375" style="37" customWidth="1"/>
    <col min="15872" max="15872" width="15.42578125" style="37" customWidth="1"/>
    <col min="15873" max="15873" width="15.140625" style="37" customWidth="1"/>
    <col min="15874" max="15879" width="0" style="37" hidden="1" customWidth="1"/>
    <col min="15880" max="15880" width="16.5703125" style="37" customWidth="1"/>
    <col min="15881" max="15881" width="11.5703125" style="37" customWidth="1"/>
    <col min="15882" max="15885" width="12.85546875" style="37" customWidth="1"/>
    <col min="15886" max="15886" width="11.85546875" style="37" customWidth="1"/>
    <col min="15887" max="15887" width="17.140625" style="37" customWidth="1"/>
    <col min="15888" max="15889" width="12.42578125" style="37" customWidth="1"/>
    <col min="15890" max="15890" width="13.140625" style="37" customWidth="1"/>
    <col min="15891" max="15891" width="14" style="37" customWidth="1"/>
    <col min="15892" max="15903" width="0" style="37" hidden="1" customWidth="1"/>
    <col min="15904" max="15904" width="11.7109375" style="37" customWidth="1"/>
    <col min="15905" max="15905" width="16.140625" style="37" customWidth="1"/>
    <col min="15906" max="15907" width="9.5703125" style="37" bestFit="1" customWidth="1"/>
    <col min="15908" max="16124" width="8" style="37"/>
    <col min="16125" max="16125" width="48.5703125" style="37" customWidth="1"/>
    <col min="16126" max="16126" width="0" style="37" hidden="1" customWidth="1"/>
    <col min="16127" max="16127" width="12.7109375" style="37" customWidth="1"/>
    <col min="16128" max="16128" width="15.42578125" style="37" customWidth="1"/>
    <col min="16129" max="16129" width="15.140625" style="37" customWidth="1"/>
    <col min="16130" max="16135" width="0" style="37" hidden="1" customWidth="1"/>
    <col min="16136" max="16136" width="16.5703125" style="37" customWidth="1"/>
    <col min="16137" max="16137" width="11.5703125" style="37" customWidth="1"/>
    <col min="16138" max="16141" width="12.85546875" style="37" customWidth="1"/>
    <col min="16142" max="16142" width="11.85546875" style="37" customWidth="1"/>
    <col min="16143" max="16143" width="17.140625" style="37" customWidth="1"/>
    <col min="16144" max="16145" width="12.42578125" style="37" customWidth="1"/>
    <col min="16146" max="16146" width="13.140625" style="37" customWidth="1"/>
    <col min="16147" max="16147" width="14" style="37" customWidth="1"/>
    <col min="16148" max="16159" width="0" style="37" hidden="1" customWidth="1"/>
    <col min="16160" max="16160" width="11.7109375" style="37" customWidth="1"/>
    <col min="16161" max="16161" width="16.140625" style="37" customWidth="1"/>
    <col min="16162" max="16163" width="9.5703125" style="37" bestFit="1" customWidth="1"/>
    <col min="16164" max="16384" width="8" style="37"/>
  </cols>
  <sheetData>
    <row r="1" spans="1:32" x14ac:dyDescent="0.25">
      <c r="B1" s="1"/>
      <c r="C1" s="2"/>
      <c r="D1" s="6"/>
      <c r="E1" s="6"/>
      <c r="F1" s="9"/>
      <c r="R1" s="6"/>
      <c r="S1" s="9" t="s">
        <v>94</v>
      </c>
    </row>
    <row r="2" spans="1:32" x14ac:dyDescent="0.25">
      <c r="B2" s="3"/>
      <c r="C2" s="6"/>
      <c r="D2" s="6"/>
      <c r="E2" s="6"/>
      <c r="F2" s="6"/>
    </row>
    <row r="3" spans="1:32" ht="29.25" customHeight="1" x14ac:dyDescent="0.25">
      <c r="A3" s="108" t="s">
        <v>101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32" ht="21" customHeight="1" x14ac:dyDescent="0.25">
      <c r="A4" s="109" t="str">
        <f>+'[1]108'!A4:D4</f>
        <v>(Kèm theo Quyết định số              /QĐ-UBND ngày         /      /2026 của UBND phường Nam Nha Trang)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1:32" s="39" customFormat="1" ht="18" customHeight="1" x14ac:dyDescent="0.25">
      <c r="B5" s="90"/>
      <c r="C5" s="90"/>
      <c r="D5" s="91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114" t="s">
        <v>44</v>
      </c>
      <c r="R5" s="114"/>
      <c r="S5" s="114"/>
      <c r="T5" s="40"/>
      <c r="U5" s="40"/>
      <c r="V5" s="40"/>
      <c r="W5" s="40"/>
      <c r="Y5" s="40"/>
      <c r="Z5" s="41" t="s">
        <v>67</v>
      </c>
      <c r="AA5" s="41"/>
      <c r="AB5" s="41"/>
      <c r="AC5" s="41"/>
      <c r="AD5" s="41"/>
    </row>
    <row r="6" spans="1:32" s="39" customFormat="1" ht="23.25" customHeight="1" x14ac:dyDescent="0.25">
      <c r="A6" s="128" t="s">
        <v>15</v>
      </c>
      <c r="B6" s="116" t="s">
        <v>68</v>
      </c>
      <c r="C6" s="116" t="s">
        <v>69</v>
      </c>
      <c r="D6" s="115" t="s">
        <v>70</v>
      </c>
      <c r="E6" s="116" t="s">
        <v>71</v>
      </c>
      <c r="F6" s="116"/>
      <c r="G6" s="116"/>
      <c r="H6" s="116"/>
      <c r="I6" s="116"/>
      <c r="J6" s="117" t="s">
        <v>72</v>
      </c>
      <c r="K6" s="117"/>
      <c r="L6" s="117"/>
      <c r="M6" s="116" t="s">
        <v>73</v>
      </c>
      <c r="N6" s="116" t="s">
        <v>74</v>
      </c>
      <c r="O6" s="117" t="s">
        <v>102</v>
      </c>
      <c r="P6" s="117"/>
      <c r="Q6" s="117"/>
      <c r="R6" s="117"/>
      <c r="S6" s="117"/>
      <c r="T6" s="120" t="s">
        <v>75</v>
      </c>
      <c r="U6" s="121"/>
      <c r="V6" s="121"/>
      <c r="W6" s="121"/>
      <c r="X6" s="121"/>
      <c r="Y6" s="121"/>
      <c r="Z6" s="121"/>
      <c r="AA6" s="121"/>
      <c r="AB6" s="121"/>
      <c r="AC6" s="129" t="s">
        <v>76</v>
      </c>
      <c r="AD6" s="129"/>
      <c r="AE6" s="129"/>
    </row>
    <row r="7" spans="1:32" s="39" customFormat="1" ht="23.25" customHeight="1" x14ac:dyDescent="0.25">
      <c r="A7" s="128"/>
      <c r="B7" s="116"/>
      <c r="C7" s="116"/>
      <c r="D7" s="115"/>
      <c r="E7" s="116"/>
      <c r="F7" s="116"/>
      <c r="G7" s="116"/>
      <c r="H7" s="116"/>
      <c r="I7" s="116"/>
      <c r="J7" s="42"/>
      <c r="K7" s="42"/>
      <c r="L7" s="42"/>
      <c r="M7" s="116"/>
      <c r="N7" s="116"/>
      <c r="O7" s="118" t="s">
        <v>77</v>
      </c>
      <c r="P7" s="118" t="s">
        <v>78</v>
      </c>
      <c r="Q7" s="117"/>
      <c r="R7" s="117"/>
      <c r="S7" s="117"/>
      <c r="T7" s="122" t="s">
        <v>79</v>
      </c>
      <c r="U7" s="123"/>
      <c r="V7" s="123"/>
      <c r="W7" s="123"/>
      <c r="X7" s="123"/>
      <c r="Y7" s="123"/>
      <c r="Z7" s="123"/>
      <c r="AA7" s="123"/>
      <c r="AB7" s="124"/>
      <c r="AC7" s="43"/>
      <c r="AD7" s="43"/>
      <c r="AE7" s="43"/>
    </row>
    <row r="8" spans="1:32" s="44" customFormat="1" ht="23.25" customHeight="1" x14ac:dyDescent="0.25">
      <c r="A8" s="128"/>
      <c r="B8" s="116"/>
      <c r="C8" s="116"/>
      <c r="D8" s="115"/>
      <c r="E8" s="116" t="s">
        <v>80</v>
      </c>
      <c r="F8" s="116" t="s">
        <v>86</v>
      </c>
      <c r="G8" s="119"/>
      <c r="H8" s="119"/>
      <c r="I8" s="119"/>
      <c r="J8" s="118"/>
      <c r="K8" s="118" t="s">
        <v>81</v>
      </c>
      <c r="L8" s="118" t="s">
        <v>82</v>
      </c>
      <c r="M8" s="116"/>
      <c r="N8" s="116"/>
      <c r="O8" s="118"/>
      <c r="P8" s="118"/>
      <c r="Q8" s="118" t="s">
        <v>82</v>
      </c>
      <c r="R8" s="118"/>
      <c r="S8" s="118"/>
      <c r="T8" s="125" t="s">
        <v>84</v>
      </c>
      <c r="U8" s="127" t="s">
        <v>83</v>
      </c>
      <c r="V8" s="127"/>
      <c r="W8" s="127"/>
      <c r="X8" s="127"/>
      <c r="Y8" s="127"/>
      <c r="Z8" s="127" t="s">
        <v>82</v>
      </c>
      <c r="AA8" s="127"/>
      <c r="AB8" s="127"/>
      <c r="AC8" s="130"/>
      <c r="AD8" s="130" t="s">
        <v>81</v>
      </c>
      <c r="AE8" s="130" t="s">
        <v>85</v>
      </c>
    </row>
    <row r="9" spans="1:32" s="44" customFormat="1" ht="202.5" x14ac:dyDescent="0.25">
      <c r="A9" s="128"/>
      <c r="B9" s="116"/>
      <c r="C9" s="116"/>
      <c r="D9" s="115"/>
      <c r="E9" s="116"/>
      <c r="F9" s="116"/>
      <c r="G9" s="45" t="s">
        <v>81</v>
      </c>
      <c r="H9" s="45" t="s">
        <v>87</v>
      </c>
      <c r="I9" s="45" t="s">
        <v>88</v>
      </c>
      <c r="J9" s="118"/>
      <c r="K9" s="118"/>
      <c r="L9" s="118"/>
      <c r="M9" s="116"/>
      <c r="N9" s="116"/>
      <c r="O9" s="118"/>
      <c r="P9" s="118"/>
      <c r="Q9" s="46" t="s">
        <v>89</v>
      </c>
      <c r="R9" s="46" t="s">
        <v>63</v>
      </c>
      <c r="S9" s="46" t="s">
        <v>90</v>
      </c>
      <c r="T9" s="126"/>
      <c r="U9" s="47" t="s">
        <v>89</v>
      </c>
      <c r="V9" s="47" t="s">
        <v>63</v>
      </c>
      <c r="W9" s="47" t="s">
        <v>90</v>
      </c>
      <c r="X9" s="47" t="s">
        <v>91</v>
      </c>
      <c r="Y9" s="47" t="s">
        <v>92</v>
      </c>
      <c r="Z9" s="47" t="s">
        <v>89</v>
      </c>
      <c r="AA9" s="47" t="s">
        <v>63</v>
      </c>
      <c r="AB9" s="47" t="s">
        <v>90</v>
      </c>
      <c r="AC9" s="130"/>
      <c r="AD9" s="130"/>
      <c r="AE9" s="130"/>
    </row>
    <row r="10" spans="1:32" s="44" customFormat="1" ht="23.25" x14ac:dyDescent="0.25">
      <c r="A10" s="48"/>
      <c r="B10" s="49" t="s">
        <v>103</v>
      </c>
      <c r="C10" s="49"/>
      <c r="D10" s="50"/>
      <c r="E10" s="51">
        <f t="shared" ref="E10:AE10" si="0">+E11+E28</f>
        <v>0</v>
      </c>
      <c r="F10" s="51">
        <f t="shared" si="0"/>
        <v>0</v>
      </c>
      <c r="G10" s="51">
        <f t="shared" si="0"/>
        <v>0</v>
      </c>
      <c r="H10" s="51">
        <f t="shared" si="0"/>
        <v>0</v>
      </c>
      <c r="I10" s="51">
        <f t="shared" si="0"/>
        <v>0</v>
      </c>
      <c r="J10" s="51">
        <f t="shared" si="0"/>
        <v>0</v>
      </c>
      <c r="K10" s="51">
        <f t="shared" si="0"/>
        <v>0</v>
      </c>
      <c r="L10" s="51">
        <f t="shared" si="0"/>
        <v>0</v>
      </c>
      <c r="M10" s="51"/>
      <c r="N10" s="51">
        <f t="shared" si="0"/>
        <v>0</v>
      </c>
      <c r="O10" s="51">
        <f>O11+O16+O26+O30</f>
        <v>115878</v>
      </c>
      <c r="P10" s="51">
        <f t="shared" si="0"/>
        <v>0</v>
      </c>
      <c r="Q10" s="51">
        <f>Q11+Q16+Q26+Q30</f>
        <v>115878</v>
      </c>
      <c r="R10" s="51">
        <f>R11+R16+R26+R30</f>
        <v>13878</v>
      </c>
      <c r="S10" s="51">
        <f>S11+S16+S26+S30</f>
        <v>102000</v>
      </c>
      <c r="T10" s="52">
        <f t="shared" si="0"/>
        <v>24959</v>
      </c>
      <c r="U10" s="52">
        <f t="shared" si="0"/>
        <v>20920</v>
      </c>
      <c r="V10" s="52">
        <f t="shared" si="0"/>
        <v>208</v>
      </c>
      <c r="W10" s="52">
        <f t="shared" si="0"/>
        <v>18547</v>
      </c>
      <c r="X10" s="52">
        <f t="shared" si="0"/>
        <v>2000</v>
      </c>
      <c r="Y10" s="52">
        <f t="shared" si="0"/>
        <v>165</v>
      </c>
      <c r="Z10" s="52">
        <f t="shared" si="0"/>
        <v>4039</v>
      </c>
      <c r="AA10" s="52">
        <f t="shared" si="0"/>
        <v>2490</v>
      </c>
      <c r="AB10" s="52">
        <f t="shared" si="0"/>
        <v>1549</v>
      </c>
      <c r="AC10" s="52">
        <f t="shared" si="0"/>
        <v>2000</v>
      </c>
      <c r="AD10" s="52">
        <f t="shared" si="0"/>
        <v>0</v>
      </c>
      <c r="AE10" s="52">
        <f t="shared" si="0"/>
        <v>2000</v>
      </c>
    </row>
    <row r="11" spans="1:32" s="56" customFormat="1" ht="37.5" x14ac:dyDescent="0.25">
      <c r="A11" s="92" t="s">
        <v>19</v>
      </c>
      <c r="B11" s="93" t="s">
        <v>104</v>
      </c>
      <c r="C11" s="53"/>
      <c r="D11" s="54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>
        <f>O12</f>
        <v>3041</v>
      </c>
      <c r="P11" s="48"/>
      <c r="Q11" s="48">
        <f>Q12</f>
        <v>3041</v>
      </c>
      <c r="R11" s="48">
        <f>R12</f>
        <v>3041</v>
      </c>
      <c r="S11" s="48">
        <f>S12</f>
        <v>0</v>
      </c>
      <c r="T11" s="55">
        <f t="shared" ref="T11:AE11" si="1">+SUM(T12:T27)</f>
        <v>20920</v>
      </c>
      <c r="U11" s="55">
        <f t="shared" si="1"/>
        <v>20920</v>
      </c>
      <c r="V11" s="55">
        <f t="shared" si="1"/>
        <v>208</v>
      </c>
      <c r="W11" s="55">
        <f t="shared" si="1"/>
        <v>18547</v>
      </c>
      <c r="X11" s="55">
        <f t="shared" si="1"/>
        <v>2000</v>
      </c>
      <c r="Y11" s="55">
        <f t="shared" si="1"/>
        <v>165</v>
      </c>
      <c r="Z11" s="55">
        <f t="shared" si="1"/>
        <v>0</v>
      </c>
      <c r="AA11" s="55">
        <f t="shared" si="1"/>
        <v>0</v>
      </c>
      <c r="AB11" s="55">
        <f t="shared" si="1"/>
        <v>0</v>
      </c>
      <c r="AC11" s="55">
        <f t="shared" si="1"/>
        <v>2000</v>
      </c>
      <c r="AD11" s="55">
        <f t="shared" si="1"/>
        <v>0</v>
      </c>
      <c r="AE11" s="55">
        <f t="shared" si="1"/>
        <v>2000</v>
      </c>
    </row>
    <row r="12" spans="1:32" s="56" customFormat="1" ht="75" x14ac:dyDescent="0.25">
      <c r="A12" s="94" t="s">
        <v>22</v>
      </c>
      <c r="B12" s="95" t="s">
        <v>105</v>
      </c>
      <c r="C12" s="57"/>
      <c r="D12" s="58"/>
      <c r="E12" s="59"/>
      <c r="F12" s="59"/>
      <c r="G12" s="60"/>
      <c r="H12" s="60"/>
      <c r="I12" s="60"/>
      <c r="J12" s="60"/>
      <c r="K12" s="60"/>
      <c r="L12" s="60"/>
      <c r="M12" s="60"/>
      <c r="N12" s="61"/>
      <c r="O12" s="62">
        <f>SUM(O13:O15)</f>
        <v>3041</v>
      </c>
      <c r="P12" s="62"/>
      <c r="Q12" s="62">
        <f>SUM(Q13:Q15)</f>
        <v>3041</v>
      </c>
      <c r="R12" s="62">
        <f>SUM(R13:R15)</f>
        <v>3041</v>
      </c>
      <c r="S12" s="62">
        <f>SUM(S13:S15)</f>
        <v>0</v>
      </c>
      <c r="T12" s="63">
        <f t="shared" ref="T12:T22" si="2">+U12+Z12</f>
        <v>0</v>
      </c>
      <c r="U12" s="63">
        <f t="shared" ref="U12:U20" si="3">+SUM(V12:Y12)</f>
        <v>0</v>
      </c>
      <c r="V12" s="63"/>
      <c r="W12" s="63"/>
      <c r="X12" s="63"/>
      <c r="Y12" s="63"/>
      <c r="Z12" s="63">
        <f t="shared" ref="Z12:Z27" si="4">+SUM(AA12:AB12)</f>
        <v>0</v>
      </c>
      <c r="AA12" s="63"/>
      <c r="AB12" s="63"/>
      <c r="AC12" s="63"/>
      <c r="AD12" s="63"/>
      <c r="AE12" s="63"/>
      <c r="AF12" s="64"/>
    </row>
    <row r="13" spans="1:32" s="56" customFormat="1" ht="56.25" x14ac:dyDescent="0.25">
      <c r="A13" s="96">
        <v>1</v>
      </c>
      <c r="B13" s="97" t="s">
        <v>106</v>
      </c>
      <c r="C13" s="57"/>
      <c r="D13" s="58" t="s">
        <v>93</v>
      </c>
      <c r="E13" s="59">
        <v>1484</v>
      </c>
      <c r="F13" s="59"/>
      <c r="G13" s="60"/>
      <c r="H13" s="60"/>
      <c r="I13" s="60"/>
      <c r="J13" s="60"/>
      <c r="K13" s="60"/>
      <c r="L13" s="60"/>
      <c r="M13" s="60"/>
      <c r="N13" s="61">
        <v>1030</v>
      </c>
      <c r="O13" s="65">
        <f>Q13</f>
        <v>370</v>
      </c>
      <c r="P13" s="65"/>
      <c r="Q13" s="61">
        <f>R13+S13</f>
        <v>370</v>
      </c>
      <c r="R13" s="61">
        <v>370</v>
      </c>
      <c r="S13" s="61"/>
      <c r="T13" s="63">
        <f t="shared" si="2"/>
        <v>0</v>
      </c>
      <c r="U13" s="63">
        <f t="shared" si="3"/>
        <v>0</v>
      </c>
      <c r="V13" s="63"/>
      <c r="W13" s="63"/>
      <c r="X13" s="63"/>
      <c r="Y13" s="63"/>
      <c r="Z13" s="63">
        <f t="shared" si="4"/>
        <v>0</v>
      </c>
      <c r="AA13" s="63"/>
      <c r="AB13" s="63"/>
      <c r="AC13" s="63"/>
      <c r="AD13" s="63"/>
      <c r="AE13" s="63"/>
      <c r="AF13" s="64"/>
    </row>
    <row r="14" spans="1:32" s="56" customFormat="1" ht="37.5" x14ac:dyDescent="0.25">
      <c r="A14" s="96">
        <v>2</v>
      </c>
      <c r="B14" s="97" t="s">
        <v>107</v>
      </c>
      <c r="C14" s="57"/>
      <c r="D14" s="58" t="s">
        <v>93</v>
      </c>
      <c r="E14" s="59">
        <v>4709</v>
      </c>
      <c r="F14" s="59"/>
      <c r="G14" s="60"/>
      <c r="H14" s="60"/>
      <c r="I14" s="60"/>
      <c r="J14" s="60"/>
      <c r="K14" s="60"/>
      <c r="L14" s="60"/>
      <c r="M14" s="60"/>
      <c r="N14" s="61">
        <v>4079</v>
      </c>
      <c r="O14" s="65">
        <f t="shared" ref="O14:O15" si="5">Q14</f>
        <v>571</v>
      </c>
      <c r="P14" s="65"/>
      <c r="Q14" s="61">
        <f t="shared" ref="Q14:Q15" si="6">R14+S14</f>
        <v>571</v>
      </c>
      <c r="R14" s="61">
        <v>571</v>
      </c>
      <c r="S14" s="61"/>
      <c r="T14" s="63">
        <f t="shared" si="2"/>
        <v>0</v>
      </c>
      <c r="U14" s="63">
        <f t="shared" si="3"/>
        <v>0</v>
      </c>
      <c r="V14" s="63"/>
      <c r="W14" s="63"/>
      <c r="X14" s="63"/>
      <c r="Y14" s="63"/>
      <c r="Z14" s="63">
        <f t="shared" si="4"/>
        <v>0</v>
      </c>
      <c r="AA14" s="63"/>
      <c r="AB14" s="63"/>
      <c r="AC14" s="63"/>
      <c r="AD14" s="63"/>
      <c r="AE14" s="63"/>
      <c r="AF14" s="64"/>
    </row>
    <row r="15" spans="1:32" s="56" customFormat="1" ht="75" x14ac:dyDescent="0.25">
      <c r="A15" s="96">
        <v>3</v>
      </c>
      <c r="B15" s="97" t="s">
        <v>108</v>
      </c>
      <c r="C15" s="57"/>
      <c r="D15" s="58" t="s">
        <v>93</v>
      </c>
      <c r="E15" s="59">
        <v>4700</v>
      </c>
      <c r="F15" s="59"/>
      <c r="G15" s="60"/>
      <c r="H15" s="60"/>
      <c r="I15" s="60"/>
      <c r="J15" s="60"/>
      <c r="K15" s="60"/>
      <c r="L15" s="60"/>
      <c r="M15" s="60"/>
      <c r="N15" s="61">
        <v>2522</v>
      </c>
      <c r="O15" s="65">
        <f t="shared" si="5"/>
        <v>2100</v>
      </c>
      <c r="P15" s="65"/>
      <c r="Q15" s="61">
        <f t="shared" si="6"/>
        <v>2100</v>
      </c>
      <c r="R15" s="61">
        <v>2100</v>
      </c>
      <c r="S15" s="61"/>
      <c r="T15" s="63">
        <f t="shared" si="2"/>
        <v>0</v>
      </c>
      <c r="U15" s="63">
        <f t="shared" si="3"/>
        <v>0</v>
      </c>
      <c r="V15" s="63"/>
      <c r="W15" s="63"/>
      <c r="X15" s="63"/>
      <c r="Y15" s="63"/>
      <c r="Z15" s="63">
        <f t="shared" si="4"/>
        <v>0</v>
      </c>
      <c r="AA15" s="63"/>
      <c r="AB15" s="63"/>
      <c r="AC15" s="63"/>
      <c r="AD15" s="63"/>
      <c r="AE15" s="63"/>
      <c r="AF15" s="64"/>
    </row>
    <row r="16" spans="1:32" s="56" customFormat="1" ht="37.5" x14ac:dyDescent="0.25">
      <c r="A16" s="94" t="s">
        <v>20</v>
      </c>
      <c r="B16" s="95" t="s">
        <v>109</v>
      </c>
      <c r="C16" s="57"/>
      <c r="D16" s="58"/>
      <c r="E16" s="59"/>
      <c r="F16" s="59"/>
      <c r="G16" s="60"/>
      <c r="H16" s="60"/>
      <c r="I16" s="60"/>
      <c r="J16" s="60"/>
      <c r="K16" s="60"/>
      <c r="L16" s="60"/>
      <c r="M16" s="60"/>
      <c r="N16" s="61"/>
      <c r="O16" s="62">
        <f>O17+O19+O24</f>
        <v>19335</v>
      </c>
      <c r="P16" s="65"/>
      <c r="Q16" s="62">
        <f>Q17+Q19+Q24</f>
        <v>19335</v>
      </c>
      <c r="R16" s="62">
        <f>R17+R19+R24</f>
        <v>10143</v>
      </c>
      <c r="S16" s="62">
        <f>S17+S19+S24</f>
        <v>9192</v>
      </c>
      <c r="T16" s="63">
        <f t="shared" si="2"/>
        <v>0</v>
      </c>
      <c r="U16" s="63">
        <f t="shared" si="3"/>
        <v>0</v>
      </c>
      <c r="V16" s="63"/>
      <c r="W16" s="63"/>
      <c r="X16" s="63"/>
      <c r="Y16" s="63"/>
      <c r="Z16" s="63">
        <f t="shared" si="4"/>
        <v>0</v>
      </c>
      <c r="AA16" s="63"/>
      <c r="AB16" s="63"/>
      <c r="AC16" s="63"/>
      <c r="AD16" s="63"/>
      <c r="AE16" s="63"/>
      <c r="AF16" s="64"/>
    </row>
    <row r="17" spans="1:32" s="70" customFormat="1" ht="75" x14ac:dyDescent="0.25">
      <c r="A17" s="98" t="s">
        <v>22</v>
      </c>
      <c r="B17" s="95" t="s">
        <v>105</v>
      </c>
      <c r="C17" s="66"/>
      <c r="D17" s="67"/>
      <c r="E17" s="59"/>
      <c r="F17" s="60"/>
      <c r="G17" s="61"/>
      <c r="H17" s="60"/>
      <c r="I17" s="61"/>
      <c r="J17" s="68"/>
      <c r="K17" s="68"/>
      <c r="L17" s="68"/>
      <c r="M17" s="68"/>
      <c r="N17" s="69"/>
      <c r="O17" s="62">
        <f>O18</f>
        <v>3900</v>
      </c>
      <c r="P17" s="65"/>
      <c r="Q17" s="62">
        <f>Q18</f>
        <v>3900</v>
      </c>
      <c r="R17" s="62">
        <f>R18</f>
        <v>2664</v>
      </c>
      <c r="S17" s="62">
        <f>S18</f>
        <v>1236</v>
      </c>
      <c r="T17" s="63">
        <f t="shared" si="2"/>
        <v>5571</v>
      </c>
      <c r="U17" s="63">
        <f t="shared" si="3"/>
        <v>5571</v>
      </c>
      <c r="V17" s="63"/>
      <c r="W17" s="63">
        <v>3571</v>
      </c>
      <c r="X17" s="63">
        <v>2000</v>
      </c>
      <c r="Y17" s="63"/>
      <c r="Z17" s="63">
        <f t="shared" si="4"/>
        <v>0</v>
      </c>
      <c r="AA17" s="63"/>
      <c r="AB17" s="63"/>
      <c r="AC17" s="63">
        <v>2000</v>
      </c>
      <c r="AD17" s="63"/>
      <c r="AE17" s="63">
        <v>2000</v>
      </c>
      <c r="AF17" s="64"/>
    </row>
    <row r="18" spans="1:32" s="70" customFormat="1" ht="37.5" x14ac:dyDescent="0.25">
      <c r="A18" s="96">
        <v>1</v>
      </c>
      <c r="B18" s="97" t="s">
        <v>110</v>
      </c>
      <c r="C18" s="66"/>
      <c r="D18" s="67" t="s">
        <v>111</v>
      </c>
      <c r="E18" s="59">
        <v>4092</v>
      </c>
      <c r="F18" s="60"/>
      <c r="G18" s="61"/>
      <c r="H18" s="60"/>
      <c r="I18" s="61"/>
      <c r="J18" s="68"/>
      <c r="K18" s="68"/>
      <c r="L18" s="68"/>
      <c r="M18" s="68"/>
      <c r="N18" s="69"/>
      <c r="O18" s="65">
        <f t="shared" ref="O18:O30" si="7">Q18</f>
        <v>3900</v>
      </c>
      <c r="P18" s="65"/>
      <c r="Q18" s="61">
        <f t="shared" ref="Q18:Q30" si="8">R18+S18</f>
        <v>3900</v>
      </c>
      <c r="R18" s="61">
        <v>2664</v>
      </c>
      <c r="S18" s="61">
        <v>1236</v>
      </c>
      <c r="T18" s="63">
        <f t="shared" si="2"/>
        <v>2002</v>
      </c>
      <c r="U18" s="63">
        <f t="shared" si="3"/>
        <v>2002</v>
      </c>
      <c r="V18" s="63"/>
      <c r="W18" s="63">
        <v>2002</v>
      </c>
      <c r="X18" s="63"/>
      <c r="Y18" s="63"/>
      <c r="Z18" s="63">
        <f t="shared" si="4"/>
        <v>0</v>
      </c>
      <c r="AA18" s="63"/>
      <c r="AB18" s="63"/>
      <c r="AC18" s="63"/>
      <c r="AD18" s="63"/>
      <c r="AE18" s="63"/>
    </row>
    <row r="19" spans="1:32" s="70" customFormat="1" ht="37.5" x14ac:dyDescent="0.25">
      <c r="A19" s="94" t="s">
        <v>24</v>
      </c>
      <c r="B19" s="95" t="s">
        <v>112</v>
      </c>
      <c r="C19" s="66"/>
      <c r="D19" s="67"/>
      <c r="E19" s="60"/>
      <c r="F19" s="60"/>
      <c r="G19" s="61"/>
      <c r="H19" s="60"/>
      <c r="I19" s="61"/>
      <c r="J19" s="68"/>
      <c r="K19" s="68"/>
      <c r="L19" s="68"/>
      <c r="M19" s="68"/>
      <c r="N19" s="69"/>
      <c r="O19" s="62">
        <f>+SUM(O20:O23)</f>
        <v>6785</v>
      </c>
      <c r="P19" s="62"/>
      <c r="Q19" s="62">
        <f>+SUM(Q20:Q23)</f>
        <v>6785</v>
      </c>
      <c r="R19" s="62">
        <f>+SUM(R20:R23)</f>
        <v>6785</v>
      </c>
      <c r="S19" s="62">
        <f>+SUM(S20:S23)</f>
        <v>0</v>
      </c>
      <c r="T19" s="63">
        <f t="shared" si="2"/>
        <v>5204</v>
      </c>
      <c r="U19" s="63">
        <f t="shared" si="3"/>
        <v>5204</v>
      </c>
      <c r="V19" s="63"/>
      <c r="W19" s="63">
        <v>5204</v>
      </c>
      <c r="X19" s="63"/>
      <c r="Y19" s="63"/>
      <c r="Z19" s="63">
        <f t="shared" si="4"/>
        <v>0</v>
      </c>
      <c r="AA19" s="63"/>
      <c r="AB19" s="63"/>
      <c r="AC19" s="63"/>
      <c r="AD19" s="63"/>
      <c r="AE19" s="63"/>
    </row>
    <row r="20" spans="1:32" s="70" customFormat="1" ht="37.5" x14ac:dyDescent="0.25">
      <c r="A20" s="96">
        <v>1</v>
      </c>
      <c r="B20" s="97" t="s">
        <v>113</v>
      </c>
      <c r="C20" s="66"/>
      <c r="D20" s="67" t="s">
        <v>111</v>
      </c>
      <c r="E20" s="60">
        <v>1989</v>
      </c>
      <c r="F20" s="60"/>
      <c r="G20" s="61"/>
      <c r="H20" s="60"/>
      <c r="I20" s="61"/>
      <c r="J20" s="68"/>
      <c r="K20" s="68"/>
      <c r="L20" s="68"/>
      <c r="M20" s="68"/>
      <c r="N20" s="69"/>
      <c r="O20" s="65">
        <f t="shared" si="7"/>
        <v>1900</v>
      </c>
      <c r="P20" s="65"/>
      <c r="Q20" s="61">
        <f t="shared" si="8"/>
        <v>1900</v>
      </c>
      <c r="R20" s="61">
        <v>1900</v>
      </c>
      <c r="S20" s="61"/>
      <c r="T20" s="63">
        <f t="shared" si="2"/>
        <v>208</v>
      </c>
      <c r="U20" s="63">
        <f t="shared" si="3"/>
        <v>208</v>
      </c>
      <c r="V20" s="63">
        <v>208</v>
      </c>
      <c r="W20" s="63"/>
      <c r="X20" s="63"/>
      <c r="Y20" s="63"/>
      <c r="Z20" s="63">
        <f t="shared" si="4"/>
        <v>0</v>
      </c>
      <c r="AA20" s="63"/>
      <c r="AB20" s="63"/>
      <c r="AC20" s="63"/>
      <c r="AD20" s="63"/>
      <c r="AE20" s="63"/>
    </row>
    <row r="21" spans="1:32" s="70" customFormat="1" ht="33" x14ac:dyDescent="0.25">
      <c r="A21" s="96">
        <v>2</v>
      </c>
      <c r="B21" s="97" t="s">
        <v>114</v>
      </c>
      <c r="C21" s="66"/>
      <c r="D21" s="67" t="s">
        <v>111</v>
      </c>
      <c r="E21" s="60">
        <v>1980</v>
      </c>
      <c r="F21" s="60"/>
      <c r="G21" s="61"/>
      <c r="H21" s="60"/>
      <c r="I21" s="61"/>
      <c r="J21" s="68"/>
      <c r="K21" s="68"/>
      <c r="L21" s="68"/>
      <c r="M21" s="68"/>
      <c r="N21" s="69"/>
      <c r="O21" s="65">
        <f t="shared" si="7"/>
        <v>1900</v>
      </c>
      <c r="P21" s="65"/>
      <c r="Q21" s="61">
        <f t="shared" si="8"/>
        <v>1900</v>
      </c>
      <c r="R21" s="61">
        <v>1900</v>
      </c>
      <c r="S21" s="61"/>
      <c r="T21" s="63">
        <f t="shared" si="2"/>
        <v>2686</v>
      </c>
      <c r="U21" s="63">
        <f>+SUM(V21:Y21)</f>
        <v>2686</v>
      </c>
      <c r="V21" s="63"/>
      <c r="W21" s="63">
        <v>2686</v>
      </c>
      <c r="X21" s="63"/>
      <c r="Y21" s="63"/>
      <c r="Z21" s="63">
        <f t="shared" si="4"/>
        <v>0</v>
      </c>
      <c r="AA21" s="63"/>
      <c r="AB21" s="63"/>
      <c r="AC21" s="63"/>
      <c r="AD21" s="63"/>
      <c r="AE21" s="63"/>
    </row>
    <row r="22" spans="1:32" s="70" customFormat="1" ht="33" x14ac:dyDescent="0.25">
      <c r="A22" s="96">
        <v>3</v>
      </c>
      <c r="B22" s="97" t="s">
        <v>115</v>
      </c>
      <c r="C22" s="66"/>
      <c r="D22" s="67" t="s">
        <v>111</v>
      </c>
      <c r="E22" s="60">
        <v>1998</v>
      </c>
      <c r="F22" s="60"/>
      <c r="G22" s="61"/>
      <c r="H22" s="60"/>
      <c r="I22" s="61"/>
      <c r="J22" s="68"/>
      <c r="K22" s="68"/>
      <c r="L22" s="68"/>
      <c r="M22" s="68"/>
      <c r="N22" s="69"/>
      <c r="O22" s="65">
        <f t="shared" si="7"/>
        <v>1900</v>
      </c>
      <c r="P22" s="65"/>
      <c r="Q22" s="61">
        <f t="shared" si="8"/>
        <v>1900</v>
      </c>
      <c r="R22" s="61">
        <v>1900</v>
      </c>
      <c r="S22" s="61"/>
      <c r="T22" s="63">
        <f t="shared" si="2"/>
        <v>0</v>
      </c>
      <c r="U22" s="63">
        <f t="shared" ref="U22:U27" si="9">+SUM(V22:Y22)</f>
        <v>0</v>
      </c>
      <c r="V22" s="63"/>
      <c r="W22" s="63"/>
      <c r="X22" s="63"/>
      <c r="Y22" s="63"/>
      <c r="Z22" s="63">
        <f t="shared" si="4"/>
        <v>0</v>
      </c>
      <c r="AA22" s="63"/>
      <c r="AB22" s="63"/>
      <c r="AC22" s="63"/>
      <c r="AD22" s="63"/>
      <c r="AE22" s="63"/>
    </row>
    <row r="23" spans="1:32" s="70" customFormat="1" ht="56.25" x14ac:dyDescent="0.25">
      <c r="A23" s="96">
        <v>4</v>
      </c>
      <c r="B23" s="97" t="s">
        <v>116</v>
      </c>
      <c r="C23" s="71"/>
      <c r="D23" s="67" t="s">
        <v>111</v>
      </c>
      <c r="E23" s="60">
        <v>1140</v>
      </c>
      <c r="F23" s="60"/>
      <c r="G23" s="61"/>
      <c r="H23" s="60"/>
      <c r="I23" s="61"/>
      <c r="J23" s="61"/>
      <c r="K23" s="61"/>
      <c r="L23" s="60"/>
      <c r="M23" s="60"/>
      <c r="N23" s="69"/>
      <c r="O23" s="65">
        <f t="shared" si="7"/>
        <v>1085</v>
      </c>
      <c r="P23" s="65"/>
      <c r="Q23" s="61">
        <f t="shared" si="8"/>
        <v>1085</v>
      </c>
      <c r="R23" s="61">
        <v>1085</v>
      </c>
      <c r="S23" s="61"/>
      <c r="T23" s="63">
        <f>+U23+Z23</f>
        <v>81</v>
      </c>
      <c r="U23" s="63">
        <f t="shared" si="9"/>
        <v>81</v>
      </c>
      <c r="V23" s="63"/>
      <c r="W23" s="63"/>
      <c r="X23" s="63"/>
      <c r="Y23" s="63">
        <v>81</v>
      </c>
      <c r="Z23" s="63">
        <f t="shared" si="4"/>
        <v>0</v>
      </c>
      <c r="AA23" s="63"/>
      <c r="AB23" s="63"/>
      <c r="AC23" s="63"/>
      <c r="AD23" s="63"/>
      <c r="AE23" s="63"/>
    </row>
    <row r="24" spans="1:32" s="70" customFormat="1" ht="37.5" x14ac:dyDescent="0.25">
      <c r="A24" s="94" t="s">
        <v>24</v>
      </c>
      <c r="B24" s="95" t="s">
        <v>117</v>
      </c>
      <c r="C24" s="71"/>
      <c r="D24" s="67"/>
      <c r="E24" s="60"/>
      <c r="F24" s="60"/>
      <c r="G24" s="61"/>
      <c r="H24" s="60"/>
      <c r="I24" s="61"/>
      <c r="J24" s="61"/>
      <c r="K24" s="61"/>
      <c r="L24" s="60"/>
      <c r="M24" s="60"/>
      <c r="N24" s="69"/>
      <c r="O24" s="62">
        <f>+O25</f>
        <v>8650</v>
      </c>
      <c r="P24" s="62"/>
      <c r="Q24" s="62">
        <f>+Q25</f>
        <v>8650</v>
      </c>
      <c r="R24" s="62">
        <f>+R25</f>
        <v>694</v>
      </c>
      <c r="S24" s="62">
        <f>+S25</f>
        <v>7956</v>
      </c>
      <c r="T24" s="63">
        <f>+U24+Z24</f>
        <v>84</v>
      </c>
      <c r="U24" s="63">
        <f t="shared" si="9"/>
        <v>84</v>
      </c>
      <c r="V24" s="63"/>
      <c r="W24" s="63"/>
      <c r="X24" s="63"/>
      <c r="Y24" s="63">
        <v>84</v>
      </c>
      <c r="Z24" s="63">
        <f t="shared" si="4"/>
        <v>0</v>
      </c>
      <c r="AA24" s="63"/>
      <c r="AB24" s="63"/>
      <c r="AC24" s="63"/>
      <c r="AD24" s="63"/>
      <c r="AE24" s="63"/>
    </row>
    <row r="25" spans="1:32" s="70" customFormat="1" ht="37.5" x14ac:dyDescent="0.25">
      <c r="A25" s="96">
        <v>1</v>
      </c>
      <c r="B25" s="97" t="s">
        <v>118</v>
      </c>
      <c r="C25" s="66"/>
      <c r="D25" s="67" t="s">
        <v>111</v>
      </c>
      <c r="E25" s="60">
        <v>8705</v>
      </c>
      <c r="F25" s="60"/>
      <c r="G25" s="61"/>
      <c r="H25" s="60"/>
      <c r="I25" s="61"/>
      <c r="J25" s="68"/>
      <c r="K25" s="68"/>
      <c r="L25" s="68"/>
      <c r="M25" s="68"/>
      <c r="N25" s="69"/>
      <c r="O25" s="65">
        <f t="shared" si="7"/>
        <v>8650</v>
      </c>
      <c r="P25" s="65"/>
      <c r="Q25" s="61">
        <f t="shared" si="8"/>
        <v>8650</v>
      </c>
      <c r="R25" s="61">
        <f>50+644</f>
        <v>694</v>
      </c>
      <c r="S25" s="61">
        <v>7956</v>
      </c>
      <c r="T25" s="63">
        <f>+U25+Z25</f>
        <v>2180</v>
      </c>
      <c r="U25" s="63">
        <f t="shared" si="9"/>
        <v>2180</v>
      </c>
      <c r="V25" s="63"/>
      <c r="W25" s="63">
        <v>2180</v>
      </c>
      <c r="X25" s="63"/>
      <c r="Y25" s="63"/>
      <c r="Z25" s="63">
        <f t="shared" si="4"/>
        <v>0</v>
      </c>
      <c r="AA25" s="63"/>
      <c r="AB25" s="63"/>
      <c r="AC25" s="63"/>
      <c r="AD25" s="63"/>
      <c r="AE25" s="63"/>
    </row>
    <row r="26" spans="1:32" s="70" customFormat="1" ht="23.25" x14ac:dyDescent="0.25">
      <c r="A26" s="94" t="s">
        <v>119</v>
      </c>
      <c r="B26" s="95" t="s">
        <v>120</v>
      </c>
      <c r="C26" s="66"/>
      <c r="D26" s="67"/>
      <c r="E26" s="60"/>
      <c r="F26" s="60"/>
      <c r="G26" s="61"/>
      <c r="H26" s="60"/>
      <c r="I26" s="61"/>
      <c r="J26" s="68"/>
      <c r="K26" s="68"/>
      <c r="L26" s="68"/>
      <c r="M26" s="68"/>
      <c r="N26" s="69"/>
      <c r="O26" s="62">
        <f>SUM(O27:O29)</f>
        <v>87708</v>
      </c>
      <c r="P26" s="62"/>
      <c r="Q26" s="62">
        <f>SUM(Q27:Q29)</f>
        <v>87708</v>
      </c>
      <c r="R26" s="62">
        <f>SUM(R27:R29)</f>
        <v>0</v>
      </c>
      <c r="S26" s="62">
        <f>SUM(S27:S29)</f>
        <v>87708</v>
      </c>
      <c r="T26" s="63">
        <f>+U26+Z26</f>
        <v>2793</v>
      </c>
      <c r="U26" s="63">
        <f t="shared" si="9"/>
        <v>2793</v>
      </c>
      <c r="V26" s="63"/>
      <c r="W26" s="63">
        <v>2793</v>
      </c>
      <c r="X26" s="63"/>
      <c r="Y26" s="63"/>
      <c r="Z26" s="63">
        <f t="shared" si="4"/>
        <v>0</v>
      </c>
      <c r="AA26" s="63"/>
      <c r="AB26" s="63"/>
      <c r="AC26" s="63"/>
      <c r="AD26" s="63"/>
      <c r="AE26" s="63"/>
    </row>
    <row r="27" spans="1:32" s="70" customFormat="1" ht="39" x14ac:dyDescent="0.25">
      <c r="A27" s="99" t="s">
        <v>121</v>
      </c>
      <c r="B27" s="100" t="s">
        <v>122</v>
      </c>
      <c r="C27" s="71"/>
      <c r="D27" s="72"/>
      <c r="E27" s="60"/>
      <c r="F27" s="60"/>
      <c r="G27" s="61"/>
      <c r="H27" s="60"/>
      <c r="I27" s="61"/>
      <c r="J27" s="61"/>
      <c r="K27" s="61"/>
      <c r="L27" s="61"/>
      <c r="M27" s="61"/>
      <c r="N27" s="69"/>
      <c r="O27" s="65">
        <f t="shared" si="7"/>
        <v>80534</v>
      </c>
      <c r="P27" s="65"/>
      <c r="Q27" s="61">
        <f t="shared" si="8"/>
        <v>80534</v>
      </c>
      <c r="R27" s="61"/>
      <c r="S27" s="73">
        <v>80534</v>
      </c>
      <c r="T27" s="63">
        <f>+U27+Z27</f>
        <v>111</v>
      </c>
      <c r="U27" s="63">
        <f t="shared" si="9"/>
        <v>111</v>
      </c>
      <c r="V27" s="63"/>
      <c r="W27" s="63">
        <v>111</v>
      </c>
      <c r="X27" s="63"/>
      <c r="Y27" s="63"/>
      <c r="Z27" s="63">
        <f t="shared" si="4"/>
        <v>0</v>
      </c>
      <c r="AA27" s="63"/>
      <c r="AB27" s="63"/>
      <c r="AC27" s="63"/>
      <c r="AD27" s="63"/>
      <c r="AE27" s="63"/>
    </row>
    <row r="28" spans="1:32" s="64" customFormat="1" ht="39" x14ac:dyDescent="0.25">
      <c r="A28" s="99" t="s">
        <v>123</v>
      </c>
      <c r="B28" s="100" t="s">
        <v>124</v>
      </c>
      <c r="C28" s="74"/>
      <c r="D28" s="75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5">
        <f t="shared" si="7"/>
        <v>1000</v>
      </c>
      <c r="P28" s="62"/>
      <c r="Q28" s="61">
        <f t="shared" si="8"/>
        <v>1000</v>
      </c>
      <c r="R28" s="62"/>
      <c r="S28" s="76">
        <v>1000</v>
      </c>
      <c r="T28" s="77">
        <f t="shared" ref="T28:AE28" si="10">+T29+T30</f>
        <v>4039</v>
      </c>
      <c r="U28" s="77">
        <f t="shared" si="10"/>
        <v>0</v>
      </c>
      <c r="V28" s="77">
        <f t="shared" si="10"/>
        <v>0</v>
      </c>
      <c r="W28" s="77">
        <f t="shared" si="10"/>
        <v>0</v>
      </c>
      <c r="X28" s="77">
        <f t="shared" si="10"/>
        <v>0</v>
      </c>
      <c r="Y28" s="77">
        <f t="shared" si="10"/>
        <v>0</v>
      </c>
      <c r="Z28" s="77">
        <f t="shared" si="10"/>
        <v>4039</v>
      </c>
      <c r="AA28" s="77">
        <f t="shared" si="10"/>
        <v>2490</v>
      </c>
      <c r="AB28" s="77">
        <f t="shared" si="10"/>
        <v>1549</v>
      </c>
      <c r="AC28" s="77">
        <f t="shared" si="10"/>
        <v>0</v>
      </c>
      <c r="AD28" s="77">
        <f t="shared" si="10"/>
        <v>0</v>
      </c>
      <c r="AE28" s="77">
        <f t="shared" si="10"/>
        <v>0</v>
      </c>
    </row>
    <row r="29" spans="1:32" s="70" customFormat="1" ht="23.25" x14ac:dyDescent="0.25">
      <c r="A29" s="99" t="s">
        <v>125</v>
      </c>
      <c r="B29" s="100" t="s">
        <v>126</v>
      </c>
      <c r="C29" s="71"/>
      <c r="D29" s="72"/>
      <c r="E29" s="60"/>
      <c r="F29" s="60"/>
      <c r="G29" s="61"/>
      <c r="H29" s="60"/>
      <c r="I29" s="61"/>
      <c r="J29" s="61"/>
      <c r="K29" s="61"/>
      <c r="L29" s="61"/>
      <c r="M29" s="61"/>
      <c r="N29" s="69"/>
      <c r="O29" s="65">
        <f t="shared" si="7"/>
        <v>6174</v>
      </c>
      <c r="P29" s="65"/>
      <c r="Q29" s="61">
        <f t="shared" si="8"/>
        <v>6174</v>
      </c>
      <c r="R29" s="78"/>
      <c r="S29" s="73">
        <v>6174</v>
      </c>
      <c r="T29" s="63">
        <f>+U29+Z29</f>
        <v>2490</v>
      </c>
      <c r="U29" s="63">
        <f>+SUM(V29:Y29)</f>
        <v>0</v>
      </c>
      <c r="V29" s="63"/>
      <c r="W29" s="63"/>
      <c r="X29" s="63"/>
      <c r="Y29" s="63"/>
      <c r="Z29" s="63">
        <f>+SUM(AA29:AB29)</f>
        <v>2490</v>
      </c>
      <c r="AA29" s="63">
        <v>2490</v>
      </c>
      <c r="AB29" s="63"/>
      <c r="AC29" s="63"/>
      <c r="AD29" s="63"/>
      <c r="AE29" s="63"/>
    </row>
    <row r="30" spans="1:32" s="70" customFormat="1" ht="56.25" x14ac:dyDescent="0.25">
      <c r="A30" s="101" t="s">
        <v>127</v>
      </c>
      <c r="B30" s="102" t="s">
        <v>128</v>
      </c>
      <c r="C30" s="79"/>
      <c r="D30" s="80"/>
      <c r="E30" s="81"/>
      <c r="F30" s="81"/>
      <c r="G30" s="82"/>
      <c r="H30" s="81"/>
      <c r="I30" s="82"/>
      <c r="J30" s="82"/>
      <c r="K30" s="82"/>
      <c r="L30" s="82"/>
      <c r="M30" s="82"/>
      <c r="N30" s="83"/>
      <c r="O30" s="88">
        <f t="shared" si="7"/>
        <v>5794</v>
      </c>
      <c r="P30" s="84"/>
      <c r="Q30" s="89">
        <f t="shared" si="8"/>
        <v>5794</v>
      </c>
      <c r="R30" s="85">
        <v>694</v>
      </c>
      <c r="S30" s="85">
        <v>5100</v>
      </c>
      <c r="T30" s="63">
        <f>+U30+Z30</f>
        <v>1549</v>
      </c>
      <c r="U30" s="63">
        <f>+SUM(V30:Y30)</f>
        <v>0</v>
      </c>
      <c r="V30" s="63"/>
      <c r="W30" s="63"/>
      <c r="X30" s="63"/>
      <c r="Y30" s="63"/>
      <c r="Z30" s="63">
        <f>+SUM(AA30:AB30)</f>
        <v>1549</v>
      </c>
      <c r="AA30" s="63"/>
      <c r="AB30" s="63">
        <v>1549</v>
      </c>
      <c r="AC30" s="63"/>
      <c r="AD30" s="63"/>
      <c r="AE30" s="63"/>
    </row>
  </sheetData>
  <mergeCells count="31">
    <mergeCell ref="A4:S4"/>
    <mergeCell ref="A3:S3"/>
    <mergeCell ref="A6:A9"/>
    <mergeCell ref="B6:B9"/>
    <mergeCell ref="C6:C9"/>
    <mergeCell ref="AC6:AE6"/>
    <mergeCell ref="AC8:AC9"/>
    <mergeCell ref="AD8:AD9"/>
    <mergeCell ref="AE8:AE9"/>
    <mergeCell ref="E8:E9"/>
    <mergeCell ref="J8:J9"/>
    <mergeCell ref="K8:K9"/>
    <mergeCell ref="T6:AB6"/>
    <mergeCell ref="T7:AB7"/>
    <mergeCell ref="T8:T9"/>
    <mergeCell ref="U8:Y8"/>
    <mergeCell ref="Z8:AB8"/>
    <mergeCell ref="Q5:S5"/>
    <mergeCell ref="D6:D9"/>
    <mergeCell ref="E6:I7"/>
    <mergeCell ref="J6:L6"/>
    <mergeCell ref="N6:N9"/>
    <mergeCell ref="O6:S6"/>
    <mergeCell ref="P7:P9"/>
    <mergeCell ref="Q7:S7"/>
    <mergeCell ref="F8:F9"/>
    <mergeCell ref="G8:I8"/>
    <mergeCell ref="L8:L9"/>
    <mergeCell ref="Q8:S8"/>
    <mergeCell ref="M6:M9"/>
    <mergeCell ref="O7:O9"/>
  </mergeCells>
  <pageMargins left="0.52" right="0.22" top="0.28999999999999998" bottom="0.33" header="0.2" footer="0.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108</vt:lpstr>
      <vt:lpstr>109</vt:lpstr>
      <vt:lpstr>110</vt:lpstr>
      <vt:lpstr>111</vt:lpstr>
      <vt:lpstr>'108'!Print_Area</vt:lpstr>
      <vt:lpstr>'111'!Print_Area</vt:lpstr>
      <vt:lpstr>'111'!Print_Titles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cp:lastPrinted>2026-01-28T04:39:05Z</cp:lastPrinted>
  <dcterms:created xsi:type="dcterms:W3CDTF">2025-09-10T02:05:48Z</dcterms:created>
  <dcterms:modified xsi:type="dcterms:W3CDTF">2026-01-28T08:46:16Z</dcterms:modified>
</cp:coreProperties>
</file>